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S:\Produktmanagement\Maaß\1703\1_ANDREAS ORDNER\Ausschreibung\"/>
    </mc:Choice>
  </mc:AlternateContent>
  <bookViews>
    <workbookView xWindow="0" yWindow="0" windowWidth="23970" windowHeight="9480" firstSheet="7" activeTab="9"/>
  </bookViews>
  <sheets>
    <sheet name="Ausschreibungstexte_Deckblatt" sheetId="4" r:id="rId1"/>
    <sheet name="Inhalt" sheetId="1" r:id="rId2"/>
    <sheet name="Vorbemerkungen" sheetId="5" r:id="rId3"/>
    <sheet name="Leistungsverzeichnis" sheetId="23" r:id="rId4"/>
    <sheet name="1Plansteine" sheetId="11" r:id="rId5"/>
    <sheet name="2Planelemente" sheetId="14" r:id="rId6"/>
    <sheet name="3Thermosteine" sheetId="13" r:id="rId7"/>
    <sheet name="4Planbauplatten" sheetId="20" r:id="rId8"/>
    <sheet name="5Innenwandplatten" sheetId="19" r:id="rId9"/>
    <sheet name="6Innenwandelemente" sheetId="16" r:id="rId10"/>
    <sheet name="7Systemtrennwände" sheetId="21" r:id="rId11"/>
    <sheet name="8Öffnungen" sheetId="9" r:id="rId12"/>
    <sheet name="9Aussenputz" sheetId="10" r:id="rId13"/>
    <sheet name="10Oberfläche innen" sheetId="22" r:id="rId14"/>
    <sheet name="Listen" sheetId="12" state="hidden" r:id="rId15"/>
  </sheets>
  <definedNames>
    <definedName name="_xlnm.Print_Area" localSheetId="10">'7Systemtrennwände'!$A$1:$G$51</definedName>
    <definedName name="_xlnm.Print_Titles" localSheetId="13">'10Oberfläche innen'!$1:$2</definedName>
    <definedName name="_xlnm.Print_Titles" localSheetId="4">'1Plansteine'!$1:$2</definedName>
    <definedName name="_xlnm.Print_Titles" localSheetId="5">'2Planelemente'!$1:$2</definedName>
    <definedName name="_xlnm.Print_Titles" localSheetId="6">'3Thermosteine'!$1:$2</definedName>
    <definedName name="_xlnm.Print_Titles" localSheetId="7">'4Planbauplatten'!$1:$2</definedName>
    <definedName name="_xlnm.Print_Titles" localSheetId="8">'5Innenwandplatten'!$1:$2</definedName>
    <definedName name="_xlnm.Print_Titles" localSheetId="9">'6Innenwandelemente'!$1:$2</definedName>
    <definedName name="_xlnm.Print_Titles" localSheetId="10">'7Systemtrennwände'!$1:$2</definedName>
    <definedName name="_xlnm.Print_Titles" localSheetId="11">'8Öffnungen'!$1:$2</definedName>
    <definedName name="_xlnm.Print_Titles" localSheetId="12">'9Aussenputz'!$1:$2</definedName>
  </definedNames>
  <calcPr calcId="171027"/>
</workbook>
</file>

<file path=xl/calcChain.xml><?xml version="1.0" encoding="utf-8"?>
<calcChain xmlns="http://schemas.openxmlformats.org/spreadsheetml/2006/main">
  <c r="B25" i="13" l="1"/>
  <c r="B11" i="13"/>
  <c r="C81" i="14"/>
  <c r="C68" i="14"/>
  <c r="C57" i="14"/>
  <c r="C45" i="14"/>
  <c r="C32" i="14"/>
  <c r="C21" i="14"/>
  <c r="C93" i="11"/>
  <c r="C79" i="11" l="1"/>
  <c r="C66" i="11"/>
  <c r="C55" i="11"/>
  <c r="C44" i="11"/>
  <c r="C31" i="11"/>
  <c r="G8" i="12"/>
  <c r="G6" i="12"/>
  <c r="G2" i="12"/>
  <c r="C9" i="14" l="1"/>
  <c r="C20" i="11"/>
  <c r="C9" i="11"/>
  <c r="C96" i="14"/>
  <c r="A6" i="1"/>
  <c r="A8" i="1"/>
  <c r="H55" i="12" l="1"/>
  <c r="H54" i="12"/>
  <c r="H53" i="12"/>
  <c r="H52" i="12"/>
  <c r="H51" i="12"/>
  <c r="H50" i="12"/>
  <c r="H49" i="12"/>
  <c r="H48" i="12"/>
  <c r="H47" i="12"/>
  <c r="H46" i="12"/>
  <c r="K46" i="12" s="1"/>
  <c r="H56" i="12"/>
  <c r="H57" i="12"/>
  <c r="H58" i="12"/>
  <c r="H59" i="12"/>
  <c r="H60" i="12"/>
  <c r="H45" i="12"/>
  <c r="G11" i="22"/>
  <c r="K60" i="12" l="1"/>
  <c r="J60" i="12"/>
  <c r="K59" i="12"/>
  <c r="J59" i="12"/>
  <c r="K58" i="12"/>
  <c r="J58" i="12"/>
  <c r="K57" i="12"/>
  <c r="J57" i="12"/>
  <c r="K56" i="12"/>
  <c r="J56" i="12"/>
  <c r="K55" i="12"/>
  <c r="J55" i="12"/>
  <c r="K54" i="12"/>
  <c r="J54" i="12"/>
  <c r="K53" i="12"/>
  <c r="J53" i="12"/>
  <c r="K52" i="12"/>
  <c r="J52" i="12"/>
  <c r="K51" i="12"/>
  <c r="J51" i="12"/>
  <c r="K47" i="12"/>
  <c r="K48" i="12"/>
  <c r="K49" i="12"/>
  <c r="K50" i="12"/>
  <c r="J47" i="12"/>
  <c r="J48" i="12"/>
  <c r="J49" i="12"/>
  <c r="J50" i="12"/>
  <c r="J46" i="12"/>
  <c r="G67" i="9"/>
  <c r="G65" i="9"/>
  <c r="B49" i="1"/>
  <c r="A49" i="1"/>
  <c r="C44" i="1"/>
  <c r="C45" i="1"/>
  <c r="C46" i="1"/>
  <c r="C47" i="1"/>
  <c r="B47" i="1"/>
  <c r="B46" i="1"/>
  <c r="B45" i="1"/>
  <c r="B44" i="1"/>
  <c r="C43" i="1"/>
  <c r="B43" i="1"/>
  <c r="B42" i="1"/>
  <c r="A42" i="1"/>
  <c r="C38" i="1"/>
  <c r="C39" i="1"/>
  <c r="C40" i="1"/>
  <c r="B37" i="1"/>
  <c r="B40" i="1"/>
  <c r="B39" i="1"/>
  <c r="B38" i="1"/>
  <c r="A37" i="1"/>
  <c r="C33" i="1"/>
  <c r="C34" i="1"/>
  <c r="C35" i="1"/>
  <c r="B35" i="1"/>
  <c r="B34" i="1"/>
  <c r="B33" i="1"/>
  <c r="B32" i="1"/>
  <c r="A32" i="1"/>
  <c r="B30" i="1"/>
  <c r="B28" i="1"/>
  <c r="A30" i="1"/>
  <c r="A28" i="1"/>
  <c r="C17" i="1"/>
  <c r="C18" i="1"/>
  <c r="C19" i="1"/>
  <c r="C20" i="1"/>
  <c r="B16" i="1"/>
  <c r="B26" i="1"/>
  <c r="A26" i="1"/>
  <c r="B20" i="1"/>
  <c r="B19" i="1"/>
  <c r="B18" i="1"/>
  <c r="B17" i="1"/>
  <c r="A16" i="1"/>
  <c r="C23" i="1"/>
  <c r="C24" i="1"/>
  <c r="B22" i="1"/>
  <c r="C12" i="1"/>
  <c r="C13" i="1"/>
  <c r="C14" i="1"/>
  <c r="B24" i="1"/>
  <c r="B23" i="1"/>
  <c r="A22" i="1"/>
  <c r="B14" i="1"/>
  <c r="B13" i="1"/>
  <c r="B12" i="1"/>
  <c r="C11" i="1"/>
  <c r="B11" i="1"/>
  <c r="B10" i="1"/>
  <c r="A10" i="1"/>
  <c r="G20" i="22"/>
  <c r="G18" i="22"/>
  <c r="G13" i="22"/>
  <c r="G32" i="9"/>
  <c r="G80" i="12"/>
  <c r="C8" i="21" s="1"/>
  <c r="G48" i="21"/>
  <c r="G46" i="21"/>
  <c r="G36" i="21"/>
  <c r="G34" i="21"/>
  <c r="G24" i="21"/>
  <c r="G22" i="21"/>
  <c r="G85" i="12"/>
  <c r="G84" i="12"/>
  <c r="G83" i="12"/>
  <c r="G40" i="20"/>
  <c r="G38" i="20"/>
  <c r="G31" i="20"/>
  <c r="G29" i="20"/>
  <c r="G22" i="20"/>
  <c r="G20" i="20"/>
  <c r="G40" i="19"/>
  <c r="G38" i="19"/>
  <c r="G31" i="19"/>
  <c r="G29" i="19"/>
  <c r="G79" i="12"/>
  <c r="G78" i="12"/>
  <c r="C42" i="21" s="1"/>
  <c r="G77" i="12"/>
  <c r="C30" i="21" s="1"/>
  <c r="G22" i="19"/>
  <c r="G20" i="19"/>
  <c r="G43" i="19" s="1"/>
  <c r="G37" i="16"/>
  <c r="G35" i="16"/>
  <c r="I72" i="12"/>
  <c r="I73" i="12"/>
  <c r="I74" i="12"/>
  <c r="I71" i="12"/>
  <c r="H72" i="12"/>
  <c r="J72" i="12" s="1"/>
  <c r="H73" i="12"/>
  <c r="J73" i="12" s="1"/>
  <c r="H74" i="12"/>
  <c r="J74" i="12" s="1"/>
  <c r="H71" i="12"/>
  <c r="J71" i="12" s="1"/>
  <c r="G72" i="12"/>
  <c r="G73" i="12"/>
  <c r="G74" i="12"/>
  <c r="G71" i="12"/>
  <c r="G27" i="16"/>
  <c r="G25" i="16"/>
  <c r="G106" i="9"/>
  <c r="G104" i="9"/>
  <c r="G94" i="9"/>
  <c r="G92" i="9"/>
  <c r="G51" i="21" l="1"/>
  <c r="G23" i="22"/>
  <c r="C9" i="16"/>
  <c r="C32" i="16"/>
  <c r="G43" i="20"/>
  <c r="G40" i="16"/>
  <c r="G64" i="12"/>
  <c r="G65" i="12"/>
  <c r="G66" i="12"/>
  <c r="G67" i="12"/>
  <c r="G63" i="12"/>
  <c r="G82" i="9"/>
  <c r="G80" i="9"/>
  <c r="G45" i="12"/>
  <c r="G46" i="12"/>
  <c r="G47" i="12"/>
  <c r="G48" i="12"/>
  <c r="G49" i="12"/>
  <c r="G50" i="12"/>
  <c r="G51" i="12"/>
  <c r="G52" i="12"/>
  <c r="G53" i="12"/>
  <c r="G54" i="12"/>
  <c r="G55" i="12"/>
  <c r="G56" i="12"/>
  <c r="G57" i="12"/>
  <c r="G58" i="12"/>
  <c r="G59" i="12"/>
  <c r="G60" i="12"/>
  <c r="G54" i="9"/>
  <c r="G52" i="9"/>
  <c r="L58" i="12" l="1"/>
  <c r="L53" i="12"/>
  <c r="M55" i="12"/>
  <c r="L50" i="12"/>
  <c r="L54" i="12"/>
  <c r="L59" i="12"/>
  <c r="L52" i="12"/>
  <c r="L57" i="12"/>
  <c r="L49" i="12"/>
  <c r="M54" i="12"/>
  <c r="L47" i="12"/>
  <c r="M52" i="12"/>
  <c r="L60" i="12"/>
  <c r="L55" i="12"/>
  <c r="C62" i="9" s="1"/>
  <c r="C63" i="9" s="1"/>
  <c r="L51" i="12"/>
  <c r="L56" i="12"/>
  <c r="M53" i="12"/>
  <c r="L48" i="12"/>
  <c r="L46" i="12"/>
  <c r="M51" i="12"/>
  <c r="G45" i="9"/>
  <c r="G43" i="9"/>
  <c r="G42" i="12"/>
  <c r="G23" i="9"/>
  <c r="G21" i="9"/>
  <c r="G41" i="12"/>
  <c r="G38" i="10"/>
  <c r="G36" i="10"/>
  <c r="G21" i="10"/>
  <c r="G19" i="10"/>
  <c r="G61" i="10"/>
  <c r="G59" i="10"/>
  <c r="G110" i="10"/>
  <c r="G108" i="10"/>
  <c r="G98" i="10"/>
  <c r="G96" i="10"/>
  <c r="G69" i="10"/>
  <c r="G67" i="10"/>
  <c r="G54" i="10"/>
  <c r="G52" i="10"/>
  <c r="G47" i="10"/>
  <c r="G45" i="10"/>
  <c r="G30" i="10"/>
  <c r="G28" i="10"/>
  <c r="G38" i="12"/>
  <c r="G37" i="12"/>
  <c r="G19" i="12"/>
  <c r="G20" i="12"/>
  <c r="G21" i="12"/>
  <c r="G22" i="12"/>
  <c r="G23" i="12"/>
  <c r="G24" i="12"/>
  <c r="G25" i="12"/>
  <c r="G26" i="12"/>
  <c r="G27" i="12"/>
  <c r="G28" i="12"/>
  <c r="G29" i="12"/>
  <c r="G30" i="12"/>
  <c r="G31" i="12"/>
  <c r="G32" i="12"/>
  <c r="G33" i="12"/>
  <c r="G34" i="12"/>
  <c r="G18" i="12"/>
  <c r="G17" i="12"/>
  <c r="G102" i="14" l="1"/>
  <c r="G100" i="14"/>
  <c r="G89" i="14"/>
  <c r="G87" i="14"/>
  <c r="G74" i="14"/>
  <c r="G72" i="14"/>
  <c r="G63" i="14"/>
  <c r="G61" i="14"/>
  <c r="G52" i="14"/>
  <c r="G50" i="14"/>
  <c r="G38" i="14"/>
  <c r="G36" i="14"/>
  <c r="G27" i="14"/>
  <c r="G25" i="14"/>
  <c r="G16" i="14"/>
  <c r="G14" i="14"/>
  <c r="G31" i="13"/>
  <c r="G29" i="13"/>
  <c r="G13" i="12"/>
  <c r="G14" i="12"/>
  <c r="G19" i="13"/>
  <c r="G17" i="13"/>
  <c r="G86" i="11"/>
  <c r="G84" i="11"/>
  <c r="G72" i="11"/>
  <c r="G70" i="11"/>
  <c r="G61" i="11"/>
  <c r="G59" i="11"/>
  <c r="G50" i="11"/>
  <c r="G48" i="11"/>
  <c r="G40" i="13"/>
  <c r="G38" i="13"/>
  <c r="G37" i="11"/>
  <c r="G35" i="11"/>
  <c r="G100" i="11"/>
  <c r="G98" i="11"/>
  <c r="G26" i="11"/>
  <c r="G24" i="11"/>
  <c r="G43" i="13" l="1"/>
  <c r="G105" i="14"/>
  <c r="C26" i="13"/>
  <c r="C12" i="13"/>
  <c r="G4" i="12"/>
  <c r="G5" i="12"/>
  <c r="G7" i="12"/>
  <c r="G9" i="12"/>
  <c r="G10" i="12"/>
  <c r="G11" i="12"/>
  <c r="G3" i="12"/>
  <c r="G15" i="11"/>
  <c r="G13" i="11"/>
  <c r="G89" i="10"/>
  <c r="G87" i="10"/>
  <c r="G81" i="10"/>
  <c r="G79" i="10"/>
  <c r="G13" i="10"/>
  <c r="G11" i="10"/>
  <c r="G14" i="9"/>
  <c r="G12" i="9"/>
  <c r="G113" i="10" l="1"/>
  <c r="G109" i="9"/>
  <c r="G102" i="11"/>
  <c r="E36" i="23" l="1"/>
</calcChain>
</file>

<file path=xl/sharedStrings.xml><?xml version="1.0" encoding="utf-8"?>
<sst xmlns="http://schemas.openxmlformats.org/spreadsheetml/2006/main" count="888" uniqueCount="327">
  <si>
    <t>1.4.1</t>
  </si>
  <si>
    <t>1.4</t>
  </si>
  <si>
    <t>H+H Ausschreibungstexte für den Mauerwerksbau</t>
  </si>
  <si>
    <t>Keller-Mauerwerk</t>
  </si>
  <si>
    <t>2.1</t>
  </si>
  <si>
    <t>3.1</t>
  </si>
  <si>
    <t>4.1</t>
  </si>
  <si>
    <t>4.2</t>
  </si>
  <si>
    <t>4.3</t>
  </si>
  <si>
    <t>5.1</t>
  </si>
  <si>
    <t>5.2</t>
  </si>
  <si>
    <t>5.3</t>
  </si>
  <si>
    <t>Einheit</t>
  </si>
  <si>
    <t>Menge</t>
  </si>
  <si>
    <t>Vorbemerkungen</t>
  </si>
  <si>
    <t>1.1</t>
  </si>
  <si>
    <t>1.2</t>
  </si>
  <si>
    <t>1.3</t>
  </si>
  <si>
    <t>3.2</t>
  </si>
  <si>
    <t>1.1.1</t>
  </si>
  <si>
    <t>m³</t>
  </si>
  <si>
    <t>1.1.2</t>
  </si>
  <si>
    <t>1.1.3</t>
  </si>
  <si>
    <t>Einschaliges Mauerwerk im Erd-/Obergeschoß</t>
  </si>
  <si>
    <t>1.2.2</t>
  </si>
  <si>
    <t>1.3.1</t>
  </si>
  <si>
    <t>Zweischaliges Mauerwerk im Erd-/Obergeschoß</t>
  </si>
  <si>
    <t>2.1.1</t>
  </si>
  <si>
    <t>m²</t>
  </si>
  <si>
    <t>2.1.2</t>
  </si>
  <si>
    <t>3.1.1</t>
  </si>
  <si>
    <t>3.1.2</t>
  </si>
  <si>
    <t>3.2.1</t>
  </si>
  <si>
    <t>Sturzausbildung</t>
  </si>
  <si>
    <t>lfdm</t>
  </si>
  <si>
    <t>H+H Deutschland GmbH</t>
  </si>
  <si>
    <t>Industriestr. 3</t>
  </si>
  <si>
    <t>23829 Wittenborn</t>
  </si>
  <si>
    <t xml:space="preserve">+49 4554 700-0       Telefon </t>
  </si>
  <si>
    <t>+49 4554 700-223   Telefax</t>
  </si>
  <si>
    <t>Kranstr. 30</t>
  </si>
  <si>
    <t>59071 Hamm-Uentrop</t>
  </si>
  <si>
    <t>+49 2388 3070-0     Telefon</t>
  </si>
  <si>
    <t>+49 2388 3070-220 Telefax</t>
  </si>
  <si>
    <t>Inhalt</t>
  </si>
  <si>
    <t>Allgemeine Vertragsbedingungen für die Ausführung von Bauleistungen gem. VOB - Teil B</t>
  </si>
  <si>
    <t>Allgemeine technische Vorschriften für Bauleistungen gem. VOB - Teil C</t>
  </si>
  <si>
    <t>sowie die einschlägigen Baustoff- und Herstellungsnormen.</t>
  </si>
  <si>
    <t>Insbesondere gelten:</t>
  </si>
  <si>
    <t>sowie die Zulassungen für:</t>
  </si>
  <si>
    <t>Die Unfallverhütungsvorschriften sind einzuhalten.</t>
  </si>
  <si>
    <t>Pos.</t>
  </si>
  <si>
    <t xml:space="preserve">Text </t>
  </si>
  <si>
    <t>LA:</t>
  </si>
  <si>
    <t>MA:</t>
  </si>
  <si>
    <t>H+H Planstein</t>
  </si>
  <si>
    <t>Sockelputz</t>
  </si>
  <si>
    <t>H+H Thermostein als Verbundstein</t>
  </si>
  <si>
    <t>stgm</t>
  </si>
  <si>
    <t>Mauerwerk aus Planelementen</t>
  </si>
  <si>
    <t xml:space="preserve">Wärmeleitfähigkeit 0,16 W/(mK) </t>
  </si>
  <si>
    <t>Stück</t>
  </si>
  <si>
    <t>Wärmeleitfähigkeit 0,16 W/(mK)</t>
  </si>
  <si>
    <t>Lose Teile der Oberfläche und Staub durch scharfes Abfegen entfernen, evtl. Fehlstellen mit H+H Füllmörtel am vorhergehenden Tag ausbessern. Bei starkem Wind und aufgeheizten Flächen ggf. vornässen.</t>
  </si>
  <si>
    <t>Farbe: weiß</t>
  </si>
  <si>
    <t>Zulage für die Ausführung eingefärbt in Intensiv-Farbtönen nach Farbtonkarte.</t>
  </si>
  <si>
    <t>Bei Intensiv-Farbtönen sind zwei Anstriche erforderlich.</t>
  </si>
  <si>
    <t>Bei größeren Flächen ist die Verarbeitung mit Putzmaschinen für Leichtputz möglich.</t>
  </si>
  <si>
    <t>Anputzleisten für den elastischen Anschluss von Putzflächen an Einbauelementen (Laibungsputz / Fenster-Blendrahmen etc., auch zur temporären Befestigung einer Schutzfolie) liefern und anbringen.</t>
  </si>
  <si>
    <t>1.2.1</t>
  </si>
  <si>
    <t>Preis / Einheit</t>
  </si>
  <si>
    <t>Preis ges</t>
  </si>
  <si>
    <t>Farb-Nr.:</t>
  </si>
  <si>
    <t>Putzfassadenfarbe auf Silikatbasis zur farblichen Gestaltung sowie ggf. zur Egalisierung von durch unterschiedliche Trocknungsbedingungen verursachte Wolkenbildung auf Putzflächen.</t>
  </si>
  <si>
    <t xml:space="preserve">Flachstürze </t>
  </si>
  <si>
    <t>mit Nut und Feder</t>
  </si>
  <si>
    <t>Wärmeleitfähigkeit</t>
  </si>
  <si>
    <t xml:space="preserve">in den Abmessungen L/B/H </t>
  </si>
  <si>
    <t>PP2 - 0,40</t>
  </si>
  <si>
    <t>PP4 - 0,55</t>
  </si>
  <si>
    <t/>
  </si>
  <si>
    <t>sonst wie vor</t>
  </si>
  <si>
    <t>1.2.3</t>
  </si>
  <si>
    <t>Mauerwerk für Brandwände</t>
  </si>
  <si>
    <t>In Abhängigkeit von Wanddicke und Einbausituation kann eine Vermörtelung der Stoßfugen erforderlich sein. Auch bei Nut- und Federsteinen sind die Stoßfugen dann in einer Breite von &gt; b/2 mit Dünnbettmörtel zu vermörteln!</t>
  </si>
  <si>
    <t>Mauerwerk aus H+H Thermostein</t>
  </si>
  <si>
    <t>H+H Thermostein</t>
  </si>
  <si>
    <t>Einzurechnen ist das Herstellen erforderlicher Bewegungsfugen in der Außenschale nach Vorgabe der Bauleitung.</t>
  </si>
  <si>
    <t>TS PP2</t>
  </si>
  <si>
    <t>TS PP4</t>
  </si>
  <si>
    <t>H+H Thermostein, jedoch</t>
  </si>
  <si>
    <t xml:space="preserve">Zulage für die Laibungsausbildung nach Detail mit Befestigungspunkten aus Zuschnitten L/B/H = 400/125/200 sowie Anschlagsteinen aus Zuschnitten B/H = 50/125 mm </t>
  </si>
  <si>
    <t>Mauerwerk aus Plansteinen</t>
  </si>
  <si>
    <t>H+H Multielement</t>
  </si>
  <si>
    <t>PP2-0,35</t>
  </si>
  <si>
    <t>PP2-0,40</t>
  </si>
  <si>
    <t>PP4-0,55</t>
  </si>
  <si>
    <t>PP4-0,60</t>
  </si>
  <si>
    <t>PP6-0,70</t>
  </si>
  <si>
    <t>PP8-0,80</t>
  </si>
  <si>
    <t>PPE2-0,35</t>
  </si>
  <si>
    <t>PPE2-0,40</t>
  </si>
  <si>
    <t>PPE4-0,50</t>
  </si>
  <si>
    <t>PPE4-0,60</t>
  </si>
  <si>
    <t>PPE6-0,65</t>
  </si>
  <si>
    <t>mit unprofilierten Stoßfugen</t>
  </si>
  <si>
    <t>ohne N+F</t>
  </si>
  <si>
    <t>H+H Pyroplan</t>
  </si>
  <si>
    <t xml:space="preserve">Exakten Materialverbrauch durch Probebeschichtung ermitteln. </t>
  </si>
  <si>
    <t>Putzschienen</t>
  </si>
  <si>
    <t>Putzarbeiten - Außenputz</t>
  </si>
  <si>
    <t>Das Entfernen von Schutzfolie und Klebeflansch nach Fertigstellung der Arbeiten ist in die Pos. einzurechnen.</t>
  </si>
  <si>
    <t>Eckschutzschienen für den Außenputz, mit PVC-Überzug, an den Haus-, Tür- und Fensterecken liefern und durch Einlegen in Putzmörtel lot- und fluchtgerecht anbringen, ggf. mit verzinkten Befestigungsmitteln sichern.</t>
  </si>
  <si>
    <t xml:space="preserve">Sockelabschlussschienen für  den Außenputz, mit PVC-Überzug liefern und im Sockelbereich unter Verwendung von verzinkten Befestigungsmitteln anbringen. </t>
  </si>
  <si>
    <t xml:space="preserve">Bewegungsprofil für den Außenputz, mit PVC-Überzug liefern und in Bereichen der durch die Bauleitung festzulegenden  Bewegungsfugen in der Außenschale anbringen. </t>
  </si>
  <si>
    <t>Zulage für die Ausführung eingefärbt in Pastell-Farbtönen nach Farbtonkarte.</t>
  </si>
  <si>
    <t xml:space="preserve">Zulage für die Ausführung auf Mauerwerk aus H+H Thermostein </t>
  </si>
  <si>
    <t>Putzarmierung</t>
  </si>
  <si>
    <t>Hinweis: Auf Mauerwerk mit H+H Thermostein ist generell vollflächig Putzarmierungsgewebe vorzusehen.</t>
  </si>
  <si>
    <t>Pyroplan</t>
  </si>
  <si>
    <t>Sturz NT</t>
  </si>
  <si>
    <t xml:space="preserve">H+H Sturz, nichttragend, als Sturzüberdeckung bei nicht tragenden Wänden liefern und einbauen. </t>
  </si>
  <si>
    <t>Mindestauflagerlänge ≥ 115 mm. Auflagerung vollflächig auf H+H Dünnbettmörtel. Die lichten Öffnungen betragen max. 1020 mm.</t>
  </si>
  <si>
    <t>sonst wie vor, jedoch</t>
  </si>
  <si>
    <t xml:space="preserve">Mindestauflagerlänge ≥ 115 mm. Auflagerung vollflächig auf H+H Dünnbettmörtel. </t>
  </si>
  <si>
    <t>FST</t>
  </si>
  <si>
    <t>U-Schalen zur Sturz- / Ringankerausbildung</t>
  </si>
  <si>
    <t xml:space="preserve">H+H U-Schalen </t>
  </si>
  <si>
    <t>PP4-0,50</t>
  </si>
  <si>
    <t xml:space="preserve">in den Abmessungen B/H </t>
  </si>
  <si>
    <t>U</t>
  </si>
  <si>
    <t>Bewehrung</t>
  </si>
  <si>
    <t>C 20/25</t>
  </si>
  <si>
    <t>Betonfestigkeitsklasse</t>
  </si>
  <si>
    <t>für</t>
  </si>
  <si>
    <t>Ortbeton-Stürze</t>
  </si>
  <si>
    <t xml:space="preserve">als verlorene Schalung liefern und einbauen. </t>
  </si>
  <si>
    <t>Trennwände aus H+H Innenwandplatten</t>
  </si>
  <si>
    <t xml:space="preserve">Anschlüsse zu tragenden Bauteilen sind als elastische Anschlüsse herzustellen. </t>
  </si>
  <si>
    <t>Art und Anzahl der Anschlusshalterungen werden objektbezogen festgelegt.</t>
  </si>
  <si>
    <t xml:space="preserve">In die Einheitspreise sind einzurechnen: </t>
  </si>
  <si>
    <t>- evtl. erforderliche waagerechte Abdichtung nach DIN 18195</t>
  </si>
  <si>
    <t>- H+H U-Profil bzw. Mörtelausgleichsschicht MG III bis 30 mm</t>
  </si>
  <si>
    <t>- Zuschneiden erforderlicher Passelemente bzw. Höhenausgleichsschichten</t>
  </si>
  <si>
    <t xml:space="preserve">- Anschlusshalterungen </t>
  </si>
  <si>
    <r>
      <t xml:space="preserve">- Anlegen von Öffnungen und Aussparungen </t>
    </r>
    <r>
      <rPr>
        <u/>
        <sz val="10"/>
        <rFont val="Arial"/>
        <family val="2"/>
      </rPr>
      <t>&lt;</t>
    </r>
    <r>
      <rPr>
        <sz val="10"/>
        <rFont val="Arial"/>
        <family val="2"/>
      </rPr>
      <t xml:space="preserve"> 2,50 m² gemäß Architektenplan</t>
    </r>
  </si>
  <si>
    <t>Trennwände aus H+H Innenwandelementen</t>
  </si>
  <si>
    <t>Systemtrennwände</t>
  </si>
  <si>
    <t>Hinweis: Bei der Ermittlung der Elementhöhe H ist jeweils oben und unten eine Fuge von ca. 20 mm zu berücksichtigen.</t>
  </si>
  <si>
    <t>H+H Innenwandelemente PPpl in der Rohdichteklasse 0,60</t>
  </si>
  <si>
    <t>für Rohbaugeschoßhöhen von</t>
  </si>
  <si>
    <t xml:space="preserve">Liefern und herstellen der Trennwand durch vollfugige Vermörtelung der Stoßfugen mit H+H Dünnbettmörtel Typ E. </t>
  </si>
  <si>
    <t xml:space="preserve">Vollfugigkeit der Elementfugen ist sichergestellt, wenn überschüssiger Dünnbettmörtel aus den Fugen austritt. </t>
  </si>
  <si>
    <t>Liefern und herstellen der Trennwand durch vollfugige Vermörtelung der Lager- und Stoßfugen mit H+H Dünnbettmörtel.</t>
  </si>
  <si>
    <t>Trennwände aus H+H Planbauplatten</t>
  </si>
  <si>
    <t>PPpl</t>
  </si>
  <si>
    <t>H+H Planbauplatten PPpl in der        Rohdichteklasse 0,55</t>
  </si>
  <si>
    <t>H+H Innenwandplatten PPpl in der        Rohdichteklasse 0,55</t>
  </si>
  <si>
    <t>bestehend aus H+H Innenwandplatten PPpl in der Rohdichteklasse 0,55</t>
  </si>
  <si>
    <t>mit einem Schalenabstand von 25 mm (schallbrückenfrei)</t>
  </si>
  <si>
    <t>mit einem Schalenabstand von 40 mm (schallbrückenfrei) mit 20 mm mineralischer Trittschalldämmplatte TYP WTH nach DIN EN 13162</t>
  </si>
  <si>
    <t>bestehend aus 2 Schalen H+H Innenwandplatten PPpl in der Rohdichteklasse 0,55</t>
  </si>
  <si>
    <t xml:space="preserve">H+H Flachstürze P 4,4-0,60 als Sturzüberdeckung bei tragenden und nichttragenden Wänden liefern und einbauen. </t>
  </si>
  <si>
    <t>Flachstürze erreichen ihre Tragfähigkeit gem. Zulassung durch Beton (Decke oder Ringanker) in der Druckzone oder durch die Übermauerung mit H+H Plansteinen, wobei auch die Stoßfugen mit Dünnbettmörtel zu vermörteln sind. (Die Übermauerung ist in der entsprechenden Mauerwerksposition enthalten.)</t>
  </si>
  <si>
    <t>Das Ausklinken von mind. 40 mm breiten Auflagern ist einzurechnen.</t>
  </si>
  <si>
    <t>Das Material ist in der entsprechenden Position H+H Innenwandelemente enthalten.</t>
  </si>
  <si>
    <t>Tapezierfähige Wandfläche</t>
  </si>
  <si>
    <t>Abrechnung erfolgt nach Ansichtsfläche je Wandseite</t>
  </si>
  <si>
    <t>Kantenprofile aus verzinktem Stahlblech liefern und an sämtlichen Kanten raumhoch, fluchtgerecht anbringen und flächenbündig einspachteln</t>
  </si>
  <si>
    <t>m</t>
  </si>
  <si>
    <t>gilt nur für die Oberflächen von H+H Innenwandelementen und H+H Innenwandplatten</t>
  </si>
  <si>
    <t xml:space="preserve">Die Ausführung der Oberfläche muss der DIN 18202 "Toleranzen im Hochbau" genügen. </t>
  </si>
  <si>
    <t>Die Standardverspachtelung wird erreicht durch Vorspachteln (Füllen der Fuge) und Nachspachteln (Finish) bis zum Erreichen eines stufenlosen Übergangs zur Porenbetonoberfläche.</t>
  </si>
  <si>
    <t xml:space="preserve">Vor der Bauausführung liegen Architektenpläne, sowie die maßgebenden statischen Berechnungen vor. </t>
  </si>
  <si>
    <t xml:space="preserve">Die Verarbeitung hat nach den Arbeitsanleitungen / Montagerichtlinien des Herstellers und den allgemein anerkannten Regeln der Technik zu erfolgen. </t>
  </si>
  <si>
    <t>Es sind maßgebend:</t>
  </si>
  <si>
    <t>DIN 4102 - Brandverhalten von Baustoffen und Bauteilen</t>
  </si>
  <si>
    <t>DIN 4103 - Nichttragende innere Trennwände</t>
  </si>
  <si>
    <t>DIN 4109 - Schallschutz im Hochbau</t>
  </si>
  <si>
    <t>DIN 18202 - Toleranzen im Hochbau - Bauwerke</t>
  </si>
  <si>
    <t>DIN V 18550 - Putz und Putzsysteme - Ausführung</t>
  </si>
  <si>
    <t>Z-17.1-634 - Porenbeton-Flachstürze</t>
  </si>
  <si>
    <t xml:space="preserve">Wenn nicht anders angegeben, umfassen alle beschriebenen Leistungen auch das Liefern der dazugehörigen Materialien einschließlich Abladen und Lagern. </t>
  </si>
  <si>
    <t xml:space="preserve">Alle Baustoffe und Baukonstruktionen sind gegen grobe und langanhaltende Durchfeuchtung zu schützen. Das Arbeiten bei Frost bedarf der Zustimmung des Auftraggebers und es sind die Bestimmungen der DIN 1053-1 und der DIN 18330 zu beachten. </t>
  </si>
  <si>
    <t>Für Aufmaß und Abrechnung gilt die VOB, DIN 18330 - Mauerwerksbau.</t>
  </si>
  <si>
    <t>DIN 4108 - Wärmeschutz im Hochbau</t>
  </si>
  <si>
    <t xml:space="preserve">Ist das Entladen mit Selbstladekran vereinbart, sind entsprechend saubere und waagerechte Lagerflächen einschl. geeigneter Lagerhölzer bereitzustellen. Werden die Bauteile mit Baustellenkran oder Mobilkran entladen oder sofort verlegt, sind entsprechende Hebegeräte, wie Abladebügel bzw. Verlegezange mit vorzuhalten. </t>
  </si>
  <si>
    <t>Z-17.1-547 - Mauerwerk aus Porenbeton-Planelementen (bezeichnet als HK-Elemente)</t>
  </si>
  <si>
    <t>2.2</t>
  </si>
  <si>
    <t>Laibungsausbildung</t>
  </si>
  <si>
    <t>2.2.1</t>
  </si>
  <si>
    <t>3.1.3</t>
  </si>
  <si>
    <t>5</t>
  </si>
  <si>
    <t>6.1</t>
  </si>
  <si>
    <t>6.2</t>
  </si>
  <si>
    <t>7</t>
  </si>
  <si>
    <t>7.1</t>
  </si>
  <si>
    <t>7.2</t>
  </si>
  <si>
    <t>7.3</t>
  </si>
  <si>
    <t>8</t>
  </si>
  <si>
    <t>8.1</t>
  </si>
  <si>
    <t>8.1.1</t>
  </si>
  <si>
    <t>8.1.2</t>
  </si>
  <si>
    <t>8.2</t>
  </si>
  <si>
    <t>8.2.1</t>
  </si>
  <si>
    <t>8.2.2</t>
  </si>
  <si>
    <t>8.3</t>
  </si>
  <si>
    <t>8.3.1</t>
  </si>
  <si>
    <t>8.3.2</t>
  </si>
  <si>
    <t>8.3.3</t>
  </si>
  <si>
    <t>8.1.3</t>
  </si>
  <si>
    <t>9</t>
  </si>
  <si>
    <t>9.1</t>
  </si>
  <si>
    <t>9.1.2</t>
  </si>
  <si>
    <t>9.2</t>
  </si>
  <si>
    <t>9.2.1</t>
  </si>
  <si>
    <t>9.2.2</t>
  </si>
  <si>
    <t>9.1.1</t>
  </si>
  <si>
    <t>9.3</t>
  </si>
  <si>
    <t>9.3.1</t>
  </si>
  <si>
    <t>9.3.2</t>
  </si>
  <si>
    <t>9.4</t>
  </si>
  <si>
    <t>9.4.1</t>
  </si>
  <si>
    <t>9.4.2</t>
  </si>
  <si>
    <t>9.4.3</t>
  </si>
  <si>
    <t>9.5</t>
  </si>
  <si>
    <t>9.5.1</t>
  </si>
  <si>
    <t>10</t>
  </si>
  <si>
    <t>10.1</t>
  </si>
  <si>
    <t>10.2</t>
  </si>
  <si>
    <t xml:space="preserve">Systemtrennwand 125 einschalig </t>
  </si>
  <si>
    <t>Systemtrennwand 125 zweischalig</t>
  </si>
  <si>
    <r>
      <t>bewertetes Schalldämmaß R</t>
    </r>
    <r>
      <rPr>
        <vertAlign val="subscript"/>
        <sz val="10"/>
        <rFont val="Arial"/>
        <family val="2"/>
      </rPr>
      <t>w,R</t>
    </r>
    <r>
      <rPr>
        <sz val="10"/>
        <rFont val="Arial"/>
        <family val="2"/>
      </rPr>
      <t xml:space="preserve"> = 37 dB </t>
    </r>
  </si>
  <si>
    <r>
      <t>bewertetes Schalldämmaß R</t>
    </r>
    <r>
      <rPr>
        <vertAlign val="subscript"/>
        <sz val="10"/>
        <rFont val="Arial"/>
        <family val="2"/>
      </rPr>
      <t>w,R</t>
    </r>
    <r>
      <rPr>
        <sz val="10"/>
        <rFont val="Arial"/>
        <family val="2"/>
      </rPr>
      <t xml:space="preserve"> = 39 dB </t>
    </r>
  </si>
  <si>
    <r>
      <t>bewertetes Schalldämmaß R</t>
    </r>
    <r>
      <rPr>
        <vertAlign val="subscript"/>
        <sz val="10"/>
        <rFont val="Arial"/>
        <family val="2"/>
      </rPr>
      <t>w,R</t>
    </r>
    <r>
      <rPr>
        <sz val="10"/>
        <rFont val="Arial"/>
        <family val="2"/>
      </rPr>
      <t xml:space="preserve"> = 47 dB </t>
    </r>
  </si>
  <si>
    <t xml:space="preserve">Systemtrennwand 190 zweischalig </t>
  </si>
  <si>
    <t xml:space="preserve">Hinweis: Die Oberfläche ist geeignet zur Weiterbearbeitung mit mittelschweren bis schweren Tapeten, Raufaser oder aber einer Vliesfasertapete bzw. einem Malervlies. </t>
  </si>
  <si>
    <t>Stürze für nichttragende Wände</t>
  </si>
  <si>
    <t>8.2.3</t>
  </si>
  <si>
    <t>H+H Flachstürze P 4,4-0,60</t>
  </si>
  <si>
    <t xml:space="preserve">2 Stürze nebeneinander als Sturzüberdeckung bei tragenden Wänden liefern und einbauen. </t>
  </si>
  <si>
    <t>für eine Wandbreite von</t>
  </si>
  <si>
    <t>für eine Sturzlänge L</t>
  </si>
  <si>
    <t xml:space="preserve">und </t>
  </si>
  <si>
    <t>2 x 115</t>
  </si>
  <si>
    <t>1 x 115 + 1 x 175</t>
  </si>
  <si>
    <t>2 x 175</t>
  </si>
  <si>
    <t>Zuschnitte aus H+H Innenwandelementen horizontal als Öffungsüberdeckung herstellen und einbauen.</t>
  </si>
  <si>
    <t xml:space="preserve">Auflagerung vollflächig auf H+H Dünnbettmörtel. </t>
  </si>
  <si>
    <t>Die lichten Öffnungen betragen max. 1020 mm.</t>
  </si>
  <si>
    <t>HplusH.de</t>
  </si>
  <si>
    <t>Leistungsverzeichnis</t>
  </si>
  <si>
    <t>Projekt</t>
  </si>
  <si>
    <t>Bauvorhaben</t>
  </si>
  <si>
    <t>Straße</t>
  </si>
  <si>
    <t>PLZ, Ort</t>
  </si>
  <si>
    <t>Bauherr</t>
  </si>
  <si>
    <t>Telefon</t>
  </si>
  <si>
    <t>Telefax</t>
  </si>
  <si>
    <t>Verfasser</t>
  </si>
  <si>
    <t>Bauleitung</t>
  </si>
  <si>
    <t>Bemerkungen</t>
  </si>
  <si>
    <t xml:space="preserve">Angebotssumme in Euro </t>
  </si>
  <si>
    <t>Ort, Datum Unterschrift Ausschreibender</t>
  </si>
  <si>
    <t>Summe Titel 1 (netto)</t>
  </si>
  <si>
    <t>Summe Titel 2 (netto)</t>
  </si>
  <si>
    <t>Summe Titel 3 (netto)</t>
  </si>
  <si>
    <t>Summe Titel 4 (netto)</t>
  </si>
  <si>
    <t>Summe Titel 5 (netto)</t>
  </si>
  <si>
    <t>Summe Titel 6 (netto)</t>
  </si>
  <si>
    <t>Summe Titel 7 (netto)</t>
  </si>
  <si>
    <t>Summe Titel 8 (netto)</t>
  </si>
  <si>
    <t>Summe Titel 9 (netto)</t>
  </si>
  <si>
    <t>Summe Titel 10 (netto)</t>
  </si>
  <si>
    <t>Angebotssumme (Titel 1-10, netto) ungeprüft</t>
  </si>
  <si>
    <t>Angebotssumme (Titel 1-10, netto) geprüft</t>
  </si>
  <si>
    <t>Ort, Datum Unterschrift Bieter</t>
  </si>
  <si>
    <t>2</t>
  </si>
  <si>
    <t>2.2.2</t>
  </si>
  <si>
    <t>2.2.3</t>
  </si>
  <si>
    <t>2.3</t>
  </si>
  <si>
    <t>2.3.1</t>
  </si>
  <si>
    <t>2.4</t>
  </si>
  <si>
    <t>2.4.1</t>
  </si>
  <si>
    <t>3</t>
  </si>
  <si>
    <t xml:space="preserve">Für die Anlieferung muss eine Zufahrtsmöglichkeit für LKW (40 t) vorhanden sein. </t>
  </si>
  <si>
    <t>Die Material-Paletten sollten vorzugsweise auf die jeweilige Verarbeitungsebene gestellt werden. Dies bedarf der Abstimmung mit dem Auftraggeber. Das Absetzen von Material-Paletten auf Decken darf nur unter fachkundiger Aufsicht und nach Anweisung der Bauleitung erfolgen.</t>
  </si>
  <si>
    <t>Das Versetzen erfolgt durch leichtes Hebezeug / Minikran mit speziellem Anschlagmittel. Das Vorhalten der Versetzhilfen für die Gesamtmaßnahme ist in die Einheitspreise einzurechnen.</t>
  </si>
  <si>
    <t>Innenwandelemente</t>
  </si>
  <si>
    <t>-Mörtelausgleichsschicht MG III bis 30 mm</t>
  </si>
  <si>
    <t>- Schließen der Anschlussfugen an der Decke und den flankierenden Wänden</t>
  </si>
  <si>
    <t>mit Montageschaum</t>
  </si>
  <si>
    <t>mit Mineralwolle</t>
  </si>
  <si>
    <t>Eventuelle Fehlstellen sind im Zuge der Arbeiten mit H+H Füllmörtel zu schließen.</t>
  </si>
  <si>
    <t xml:space="preserve">H+H Innenwandelemente sind unprofiliert und werden geschoßhoch stehend eingebaut. </t>
  </si>
  <si>
    <t>Ringbalken/Ringanker</t>
  </si>
  <si>
    <t>Der tragende Kern als Stahlbeton-Verbund-Querschnitt wird gem. statischer Berechnung ausgeführt und ist ggf. einschließlich einer Zusatzdämmung in den Einheitspreis einzurechnen.</t>
  </si>
  <si>
    <t xml:space="preserve">Alle Arbeiten sind unter Beachtung der Herstellerangaben, der einschlägigen DIN-Normen und der "Leitlinie für das Verputzen von Mauerwerk und Beton" des Industrieverbandes Werktrockenmörtel auszuführen. </t>
  </si>
  <si>
    <t>PP2-0,325</t>
  </si>
  <si>
    <t>Außenputz Leichtputz Typ II</t>
  </si>
  <si>
    <t xml:space="preserve">Außenputz maschinell oder von Hand auftragen und lot- und fluchtgerecht planziehen. </t>
  </si>
  <si>
    <t>Außenputz Leichtputz Typ II in einer Gesamtdicke von mindestens 15 mm herstellen</t>
  </si>
  <si>
    <t xml:space="preserve">In Abstimmung mit der Bauleitung Einlage von alkalienbeständigem Putzarmierungsgewebe bei unterschiedlichen Putzgründen und in rissgefährdeten Zonen im äußeren Drittel der noch offenen Grundschicht. </t>
  </si>
  <si>
    <t xml:space="preserve">Vollflächige Einlage von alkalienbeständigem Putzarmierungsgewebe mit einer Stoßüberdeckung von 100 mm im äußeren Drittel der noch offenen Grundschicht. </t>
  </si>
  <si>
    <t>9.3.3</t>
  </si>
  <si>
    <t>9.3.4</t>
  </si>
  <si>
    <t>Farbige Gestaltung von Außenputzflächen</t>
  </si>
  <si>
    <t>Trockene und ebene Flächen des Außenputzes bei normalen Trocknungsbedingungen frühestens vier Tage nach Putzfertigstellung mit ca. 200 ml/m²  Putzfassadenfarbe durch Rollen oder Streichen bearbeiten.</t>
  </si>
  <si>
    <t>Sockelputz wird üblicherweise von Hand in einer Mindestschichtdicke von 10 mm aufgetragen, lot- und fluchtrecht plangezogen und nach dem Anziehen des Putzes mit wenig Wasser gefilzt. Bei Schichtdicken von mehr als 10 mm soll die Verarbeitung in 2 Arbeitsgängen erfolgen.</t>
  </si>
  <si>
    <t>Phenolharz-Hartschaum</t>
  </si>
  <si>
    <t>bestehend einer Tragschale aus H+H Porenbeton   B = 175 mm</t>
  </si>
  <si>
    <t xml:space="preserve">und einer Dämmschicht         B = 100 mm aus </t>
  </si>
  <si>
    <t>Mineralwolle</t>
  </si>
  <si>
    <t>Aussenecke??</t>
  </si>
  <si>
    <t>Innenecke??</t>
  </si>
  <si>
    <t>Z-17.1-543 - Porenbeton-Plansteine der Rohdichteklasse 0,50 in der Festigkeitsklasse 4</t>
  </si>
  <si>
    <t>DIN EN 1996 + NA - Bemessung und Konstruktion von Mauerwerksbauten</t>
  </si>
  <si>
    <t>liefern und inkl. der waagerechten Abdichtung und Mörtelausgleichsschicht im Verband entsprechend der Verarbeitungsrichtlinien und unter Beachtung der DIN EN 1996 + NA, mit H+H Dünnbettmörtel  versetzen, einschließlich Anlegen von vorgesehenen Öffnungen und Aussparungen sowie einer evtl. Höhenausgleichsschicht.</t>
  </si>
  <si>
    <t>für die Außenwand-Innenschale liefern und inkl. der waagerechten Abdichtung und Mörtelausgleichsschicht im Verband entsprechend der Verarbeitungsrichtlinien und unter Beachtung der DIN EN 1996 + NA, mit H+H Dünnbettmörtel  versetzen, einschließlich Anlegen von vorgesehenen Öffnungen und Aussparungen sowie einer evtl. Höhenausgleichsschicht.</t>
  </si>
  <si>
    <t xml:space="preserve">Zur Verankerung der Außenschale sind Maueranker  gemäß DIN EN 1996 + NA einzubauen. </t>
  </si>
  <si>
    <t>liefern und inkl. der waagerechten Abdichtung und Mörtelausgleichsschicht im Verband entsprechend der Verarbeitungsrichtlinien und unter Beachtung der DIN EN 1996 + NA bzw. Z-17.1-547 mit H+H Dünnbettmörtel versetzen, einschließlich Anlegen von vorgesehenen Öffnungen und Aussparungen sowie einer evtl. Höhenausgleichsschicht.</t>
  </si>
  <si>
    <t>für die Außenwand-Innenschale liefern und inkl. der waagerechten Abdichtung und Mörtelausgleichsschicht im Verband entsprechend der Verarbeitungsrichtlinien und unter Beachtung der DIN EN 1996 + NA bzw. Z-17.1-547 mit H+H Dünnbettmörtel versetzen, einschließlich Anlegen von vorgesehenen Öffnungen und Aussparungen sowie einer evtl. Höhenausgleichsschicht.</t>
  </si>
  <si>
    <t xml:space="preserve">Zur Verankerung der Außenschale sind Maueranker  gemäß DIN EN 1996 + NA zeilenweise einzubauen. </t>
  </si>
  <si>
    <t>liefern und inkl. der waagerechten Abdichtung und Mörtelausgleichsschicht im Verband entsprechend der Verarbeitungsrichtlinien und unter Beachtung der DIN EN 1996 + NA bzw. Z-17.1-547 mit H+H Dünnbettmörtel in den Stoß- und Lagerfugen versetzen, einschließlich Anlegen von vorgesehenen Öffnungen und Aussparungen sowie einer evtl. Höhenausgleichsschicht.</t>
  </si>
  <si>
    <t xml:space="preserve">H+H Maueranker sind im Zuge der Verarbeitung in den frischen Dünnbettmörtel gemäß DIN EN 1996 + NA einzubauen. </t>
  </si>
  <si>
    <t>liefern und inkl. der waagerechten Abdichtung und Mörtelausgleichsschicht im Verband entsprechend der Verarbeitungsrichtlinien und unter Beachtung der DIN EN 1996 + NA, mit H+H Dünnbettmörtel und vollfugigen Stoß- und Lagerfugen versetzen, einschließlich Anlegen von vorgesehenen Öffnungen und Aussparungen sowie einer evtl. Höhenausgleichsschicht.</t>
  </si>
  <si>
    <t>- Mörtelausgleichsschicht MG II bis 30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</si>
</sst>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quot;_-;\-* #,##0.00\ &quot;€&quot;_-;_-* &quot;-&quot;??\ &quot;€&quot;_-;_-@_-"/>
    <numFmt numFmtId="43" formatCode="_-* #,##0.00\ _€_-;\-* #,##0.00\ _€_-;_-* &quot;-&quot;??\ _€_-;_-@_-"/>
    <numFmt numFmtId="164" formatCode="#,##0.00\ &quot;€&quot;"/>
    <numFmt numFmtId="165" formatCode="0.00\ &quot;W/mK&quot;"/>
    <numFmt numFmtId="166" formatCode="0.000"/>
    <numFmt numFmtId="167" formatCode="0\ &quot;mm&quot;"/>
    <numFmt numFmtId="168" formatCode="0.00\ &quot;m²K/W&quot;"/>
    <numFmt numFmtId="169" formatCode="_-* #,##0.00\ [$€-407]_-;\-* #,##0.00\ [$€-407]_-;_-* &quot;-&quot;??\ [$€-407]_-;_-@_-"/>
  </numFmts>
  <fonts count="13" x14ac:knownFonts="1">
    <font>
      <sz val="10"/>
      <name val="Arial"/>
    </font>
    <font>
      <sz val="10"/>
      <name val="Arial"/>
    </font>
    <font>
      <sz val="10"/>
      <name val="Arial"/>
      <family val="2"/>
    </font>
    <font>
      <b/>
      <sz val="12"/>
      <name val="Arial"/>
      <family val="2"/>
    </font>
    <font>
      <b/>
      <sz val="10"/>
      <name val="Arial"/>
      <family val="2"/>
    </font>
    <font>
      <u/>
      <sz val="10"/>
      <name val="Arial"/>
      <family val="2"/>
    </font>
    <font>
      <sz val="8"/>
      <name val="Arial"/>
    </font>
    <font>
      <sz val="12"/>
      <name val="Arial"/>
      <family val="2"/>
    </font>
    <font>
      <b/>
      <u/>
      <sz val="12"/>
      <name val="Arial"/>
      <family val="2"/>
    </font>
    <font>
      <b/>
      <sz val="10"/>
      <color rgb="FFFF0000"/>
      <name val="Arial"/>
      <family val="2"/>
    </font>
    <font>
      <vertAlign val="subscript"/>
      <sz val="10"/>
      <name val="Arial"/>
      <family val="2"/>
    </font>
    <font>
      <sz val="10"/>
      <name val="Courier New"/>
      <family val="3"/>
    </font>
    <font>
      <sz val="10"/>
      <color rgb="FFFF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theme="0" tint="-0.34998626667073579"/>
      </left>
      <right/>
      <top style="hair">
        <color theme="0" tint="-0.34998626667073579"/>
      </top>
      <bottom/>
      <diagonal/>
    </border>
    <border>
      <left/>
      <right/>
      <top style="hair">
        <color theme="0" tint="-0.34998626667073579"/>
      </top>
      <bottom/>
      <diagonal/>
    </border>
    <border>
      <left/>
      <right style="hair">
        <color theme="0" tint="-0.34998626667073579"/>
      </right>
      <top style="hair">
        <color theme="0" tint="-0.34998626667073579"/>
      </top>
      <bottom/>
      <diagonal/>
    </border>
    <border>
      <left style="hair">
        <color theme="0" tint="-0.34998626667073579"/>
      </left>
      <right/>
      <top/>
      <bottom/>
      <diagonal/>
    </border>
    <border>
      <left/>
      <right style="hair">
        <color theme="0" tint="-0.34998626667073579"/>
      </right>
      <top/>
      <bottom/>
      <diagonal/>
    </border>
    <border>
      <left style="hair">
        <color theme="0" tint="-0.34998626667073579"/>
      </left>
      <right/>
      <top/>
      <bottom style="hair">
        <color theme="0" tint="-0.34998626667073579"/>
      </bottom>
      <diagonal/>
    </border>
    <border>
      <left/>
      <right/>
      <top/>
      <bottom style="hair">
        <color theme="0" tint="-0.34998626667073579"/>
      </bottom>
      <diagonal/>
    </border>
    <border>
      <left/>
      <right style="hair">
        <color theme="0" tint="-0.34998626667073579"/>
      </right>
      <top/>
      <bottom style="hair">
        <color theme="0" tint="-0.34998626667073579"/>
      </bottom>
      <diagonal/>
    </border>
    <border>
      <left style="hair">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top style="hair">
        <color theme="0" tint="-0.499984740745262"/>
      </top>
      <bottom/>
      <diagonal/>
    </border>
    <border>
      <left/>
      <right/>
      <top style="hair">
        <color theme="0" tint="-0.499984740745262"/>
      </top>
      <bottom/>
      <diagonal/>
    </border>
    <border>
      <left/>
      <right style="hair">
        <color theme="0" tint="-0.499984740745262"/>
      </right>
      <top style="hair">
        <color theme="0" tint="-0.499984740745262"/>
      </top>
      <bottom/>
      <diagonal/>
    </border>
    <border>
      <left style="hair">
        <color theme="0" tint="-0.499984740745262"/>
      </left>
      <right/>
      <top/>
      <bottom/>
      <diagonal/>
    </border>
    <border>
      <left/>
      <right style="hair">
        <color theme="0" tint="-0.499984740745262"/>
      </right>
      <top/>
      <bottom/>
      <diagonal/>
    </border>
    <border>
      <left style="hair">
        <color theme="0" tint="-0.499984740745262"/>
      </left>
      <right/>
      <top/>
      <bottom style="hair">
        <color theme="0" tint="-0.499984740745262"/>
      </bottom>
      <diagonal/>
    </border>
    <border>
      <left/>
      <right/>
      <top/>
      <bottom style="hair">
        <color theme="0" tint="-0.499984740745262"/>
      </bottom>
      <diagonal/>
    </border>
    <border>
      <left/>
      <right style="hair">
        <color theme="0" tint="-0.499984740745262"/>
      </right>
      <top/>
      <bottom style="hair">
        <color theme="0" tint="-0.499984740745262"/>
      </bottom>
      <diagonal/>
    </border>
    <border>
      <left/>
      <right style="hair">
        <color theme="0" tint="-0.499984740745262"/>
      </right>
      <top/>
      <bottom style="double">
        <color indexed="64"/>
      </bottom>
      <diagonal/>
    </border>
    <border>
      <left/>
      <right/>
      <top/>
      <bottom style="double">
        <color indexed="64"/>
      </bottom>
      <diagonal/>
    </border>
  </borders>
  <cellStyleXfs count="5">
    <xf numFmtId="0" fontId="0" fillId="0" borderId="0"/>
    <xf numFmtId="44" fontId="1" fillId="0" borderId="0" applyFont="0" applyFill="0" applyBorder="0" applyAlignment="0" applyProtection="0"/>
    <xf numFmtId="43" fontId="1" fillId="0" borderId="0" applyFont="0" applyFill="0" applyBorder="0" applyAlignment="0" applyProtection="0"/>
    <xf numFmtId="0" fontId="2" fillId="0" borderId="0"/>
    <xf numFmtId="44" fontId="2" fillId="0" borderId="0" applyFont="0" applyFill="0" applyBorder="0" applyAlignment="0" applyProtection="0"/>
  </cellStyleXfs>
  <cellXfs count="188">
    <xf numFmtId="0" fontId="0" fillId="0" borderId="0" xfId="0"/>
    <xf numFmtId="0" fontId="2" fillId="0" borderId="0" xfId="0" applyFont="1" applyAlignment="1"/>
    <xf numFmtId="0" fontId="2" fillId="0" borderId="0" xfId="0" applyFont="1"/>
    <xf numFmtId="0" fontId="7" fillId="0" borderId="0" xfId="0" applyFont="1"/>
    <xf numFmtId="0" fontId="7" fillId="0" borderId="0" xfId="0" applyFont="1" applyAlignment="1"/>
    <xf numFmtId="0" fontId="7" fillId="0" borderId="0" xfId="0" applyFont="1" applyBorder="1" applyAlignment="1"/>
    <xf numFmtId="0" fontId="7" fillId="0" borderId="0" xfId="0" quotePrefix="1" applyFont="1" applyAlignment="1"/>
    <xf numFmtId="0" fontId="7" fillId="0" borderId="0" xfId="0" applyFont="1" applyBorder="1"/>
    <xf numFmtId="0" fontId="7" fillId="0" borderId="0" xfId="0" quotePrefix="1" applyFont="1" applyBorder="1" applyAlignment="1"/>
    <xf numFmtId="0" fontId="3" fillId="0" borderId="0" xfId="0" applyFont="1" applyBorder="1" applyAlignment="1">
      <alignment horizontal="left"/>
    </xf>
    <xf numFmtId="0" fontId="7" fillId="0" borderId="0" xfId="0" applyFont="1" applyBorder="1" applyAlignment="1">
      <alignment horizontal="left"/>
    </xf>
    <xf numFmtId="49" fontId="7" fillId="0" borderId="0" xfId="0" applyNumberFormat="1" applyFont="1" applyAlignment="1"/>
    <xf numFmtId="49" fontId="2" fillId="0" borderId="0" xfId="0" applyNumberFormat="1" applyFont="1" applyBorder="1" applyAlignment="1">
      <alignment horizontal="left"/>
    </xf>
    <xf numFmtId="0" fontId="2" fillId="0" borderId="0" xfId="0" applyFont="1" applyAlignment="1">
      <alignment horizontal="left"/>
    </xf>
    <xf numFmtId="0" fontId="2" fillId="0" borderId="0" xfId="0" applyFont="1" applyAlignment="1">
      <alignment wrapText="1"/>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2" fillId="0" borderId="0" xfId="0" applyFont="1" applyFill="1" applyAlignment="1">
      <alignment vertical="top" wrapText="1"/>
    </xf>
    <xf numFmtId="0" fontId="2" fillId="0" borderId="0" xfId="0" applyFont="1" applyFill="1" applyAlignment="1">
      <alignment horizontal="center" vertical="top" wrapText="1"/>
    </xf>
    <xf numFmtId="0" fontId="2" fillId="0" borderId="0" xfId="0" applyFont="1" applyAlignment="1">
      <alignment horizontal="center" vertical="top" wrapText="1"/>
    </xf>
    <xf numFmtId="0" fontId="2" fillId="0" borderId="0" xfId="0" applyFont="1" applyAlignment="1">
      <alignment vertical="top" wrapText="1"/>
    </xf>
    <xf numFmtId="0" fontId="4" fillId="0" borderId="0" xfId="0" applyFont="1" applyAlignment="1">
      <alignment horizontal="left"/>
    </xf>
    <xf numFmtId="164" fontId="4" fillId="0" borderId="1" xfId="0" applyNumberFormat="1" applyFont="1" applyFill="1" applyBorder="1" applyAlignment="1" applyProtection="1">
      <alignment horizontal="center" vertical="top"/>
      <protection hidden="1"/>
    </xf>
    <xf numFmtId="0" fontId="2" fillId="0" borderId="0" xfId="0" applyFont="1" applyAlignment="1">
      <alignment vertical="top"/>
    </xf>
    <xf numFmtId="0" fontId="4" fillId="0" borderId="0" xfId="0" applyFont="1" applyAlignment="1">
      <alignment vertical="top"/>
    </xf>
    <xf numFmtId="44" fontId="2" fillId="0" borderId="0" xfId="1" applyFont="1" applyFill="1" applyAlignment="1" applyProtection="1">
      <alignment horizontal="center" vertical="top"/>
      <protection locked="0" hidden="1"/>
    </xf>
    <xf numFmtId="2" fontId="2" fillId="0" borderId="0" xfId="0" applyNumberFormat="1" applyFont="1" applyFill="1" applyAlignment="1" applyProtection="1">
      <alignment horizontal="center" vertical="top"/>
      <protection locked="0" hidden="1"/>
    </xf>
    <xf numFmtId="0" fontId="0" fillId="0" borderId="0" xfId="0" applyAlignment="1">
      <alignment vertical="top"/>
    </xf>
    <xf numFmtId="0" fontId="2" fillId="0" borderId="0" xfId="0" applyFont="1" applyFill="1" applyAlignment="1">
      <alignment horizontal="left" vertical="top" wrapText="1"/>
    </xf>
    <xf numFmtId="0" fontId="4" fillId="0" borderId="0" xfId="0" applyFont="1" applyBorder="1" applyAlignment="1">
      <alignment vertical="top"/>
    </xf>
    <xf numFmtId="0" fontId="4" fillId="0" borderId="0" xfId="0" applyFont="1" applyBorder="1" applyAlignment="1">
      <alignment horizontal="left" vertical="top"/>
    </xf>
    <xf numFmtId="0" fontId="2" fillId="0" borderId="0" xfId="0" applyFont="1" applyBorder="1" applyAlignment="1">
      <alignment vertical="top"/>
    </xf>
    <xf numFmtId="0" fontId="2" fillId="0" borderId="0" xfId="0" applyFont="1" applyFill="1" applyBorder="1" applyAlignment="1">
      <alignment vertical="top" wrapText="1"/>
    </xf>
    <xf numFmtId="0" fontId="2" fillId="0" borderId="0" xfId="0" applyFont="1" applyFill="1" applyAlignment="1">
      <alignment vertical="top"/>
    </xf>
    <xf numFmtId="0" fontId="2" fillId="0" borderId="0" xfId="0" applyFont="1" applyBorder="1" applyAlignment="1">
      <alignment horizontal="left" vertical="top"/>
    </xf>
    <xf numFmtId="0" fontId="2" fillId="0" borderId="0" xfId="0" applyFont="1" applyFill="1" applyBorder="1" applyAlignment="1">
      <alignment horizontal="left" vertical="top"/>
    </xf>
    <xf numFmtId="0" fontId="4" fillId="0" borderId="1" xfId="3" applyFont="1" applyFill="1" applyBorder="1" applyAlignment="1">
      <alignment horizontal="center" vertical="top" wrapText="1"/>
    </xf>
    <xf numFmtId="0" fontId="4" fillId="0" borderId="0" xfId="3" applyFont="1" applyFill="1" applyAlignment="1">
      <alignment vertical="top" wrapText="1"/>
    </xf>
    <xf numFmtId="0" fontId="2" fillId="0" borderId="0" xfId="3" applyFont="1" applyFill="1" applyAlignment="1">
      <alignment vertical="top" wrapText="1"/>
    </xf>
    <xf numFmtId="0" fontId="2" fillId="0" borderId="0" xfId="3" applyFont="1" applyFill="1" applyAlignment="1">
      <alignment horizontal="center" vertical="top" wrapText="1"/>
    </xf>
    <xf numFmtId="0" fontId="2" fillId="0" borderId="0" xfId="3" applyFont="1" applyAlignment="1">
      <alignment vertical="top" wrapText="1"/>
    </xf>
    <xf numFmtId="0" fontId="2" fillId="0" borderId="0" xfId="3" applyFont="1" applyAlignment="1">
      <alignment horizontal="center" vertical="top" wrapText="1"/>
    </xf>
    <xf numFmtId="0" fontId="2" fillId="0" borderId="0" xfId="3" applyFont="1" applyAlignment="1">
      <alignment vertical="top"/>
    </xf>
    <xf numFmtId="14" fontId="2" fillId="0" borderId="0" xfId="3" applyNumberFormat="1" applyFont="1" applyAlignment="1">
      <alignment vertical="top" wrapText="1"/>
    </xf>
    <xf numFmtId="0" fontId="4" fillId="0" borderId="0" xfId="3" applyFont="1" applyFill="1" applyBorder="1" applyAlignment="1">
      <alignment vertical="top" wrapText="1"/>
    </xf>
    <xf numFmtId="0" fontId="4" fillId="0" borderId="0" xfId="3" applyFont="1" applyFill="1" applyBorder="1" applyAlignment="1">
      <alignment horizontal="center" vertical="top" wrapText="1"/>
    </xf>
    <xf numFmtId="0" fontId="2" fillId="0" borderId="0" xfId="3" applyFont="1" applyAlignment="1">
      <alignment horizontal="center" vertical="top"/>
    </xf>
    <xf numFmtId="0" fontId="2" fillId="0" borderId="0" xfId="0" applyFont="1" applyAlignment="1">
      <alignment horizontal="justify" vertical="top" wrapText="1"/>
    </xf>
    <xf numFmtId="0" fontId="12" fillId="0" borderId="0" xfId="0" applyFont="1" applyAlignment="1">
      <alignment vertical="top" wrapText="1"/>
    </xf>
    <xf numFmtId="0" fontId="2" fillId="0" borderId="0" xfId="0" applyFont="1" applyAlignment="1">
      <alignment horizontal="left" vertical="top" wrapText="1" indent="1"/>
    </xf>
    <xf numFmtId="0" fontId="2" fillId="0" borderId="0" xfId="0" applyFont="1" applyAlignment="1">
      <alignment horizontal="left" indent="1"/>
    </xf>
    <xf numFmtId="0" fontId="2" fillId="0" borderId="0" xfId="0" applyNumberFormat="1" applyFont="1" applyBorder="1" applyAlignment="1">
      <alignment horizontal="left" vertical="center"/>
    </xf>
    <xf numFmtId="0" fontId="3" fillId="0" borderId="0" xfId="0" applyNumberFormat="1" applyFont="1" applyBorder="1" applyAlignment="1">
      <alignment horizontal="left"/>
    </xf>
    <xf numFmtId="0" fontId="3" fillId="0" borderId="0" xfId="0" applyNumberFormat="1" applyFont="1" applyBorder="1" applyAlignment="1"/>
    <xf numFmtId="0" fontId="7" fillId="0" borderId="0" xfId="0" applyNumberFormat="1" applyFont="1" applyBorder="1"/>
    <xf numFmtId="0" fontId="7" fillId="0" borderId="0" xfId="0" applyNumberFormat="1" applyFont="1" applyBorder="1" applyAlignment="1">
      <alignment horizontal="center"/>
    </xf>
    <xf numFmtId="0" fontId="7" fillId="0" borderId="0" xfId="0" applyNumberFormat="1" applyFont="1"/>
    <xf numFmtId="0" fontId="7" fillId="0" borderId="0" xfId="0" applyNumberFormat="1" applyFont="1" applyBorder="1" applyAlignment="1"/>
    <xf numFmtId="0" fontId="8" fillId="0" borderId="0" xfId="0" applyNumberFormat="1" applyFont="1" applyBorder="1" applyAlignment="1"/>
    <xf numFmtId="0" fontId="2" fillId="0" borderId="0" xfId="0" applyNumberFormat="1" applyFont="1" applyBorder="1" applyAlignment="1">
      <alignment horizontal="left"/>
    </xf>
    <xf numFmtId="0" fontId="5" fillId="0" borderId="0" xfId="0" applyNumberFormat="1" applyFont="1" applyBorder="1" applyAlignment="1">
      <alignment horizontal="left"/>
    </xf>
    <xf numFmtId="0" fontId="2" fillId="0" borderId="0" xfId="0" applyNumberFormat="1" applyFont="1" applyBorder="1" applyAlignment="1"/>
    <xf numFmtId="0" fontId="2" fillId="0" borderId="0" xfId="0" applyNumberFormat="1" applyFont="1" applyBorder="1"/>
    <xf numFmtId="0" fontId="2" fillId="0" borderId="0" xfId="0" applyNumberFormat="1" applyFont="1" applyBorder="1" applyAlignment="1">
      <alignment vertical="center"/>
    </xf>
    <xf numFmtId="0" fontId="2" fillId="0" borderId="0" xfId="0" applyNumberFormat="1" applyFont="1" applyBorder="1" applyAlignment="1">
      <alignment horizontal="left" wrapText="1"/>
    </xf>
    <xf numFmtId="0" fontId="9" fillId="0" borderId="0" xfId="0" applyNumberFormat="1" applyFont="1"/>
    <xf numFmtId="0" fontId="2" fillId="0" borderId="0" xfId="0" applyNumberFormat="1" applyFont="1" applyFill="1" applyBorder="1" applyAlignment="1">
      <alignment horizontal="left"/>
    </xf>
    <xf numFmtId="0" fontId="2" fillId="0" borderId="0" xfId="0" applyNumberFormat="1" applyFont="1" applyBorder="1" applyAlignment="1">
      <alignment horizontal="center"/>
    </xf>
    <xf numFmtId="0" fontId="2" fillId="0" borderId="0" xfId="0" applyNumberFormat="1" applyFont="1" applyAlignment="1">
      <alignment horizontal="left"/>
    </xf>
    <xf numFmtId="0" fontId="2" fillId="0" borderId="0" xfId="0" applyNumberFormat="1" applyFont="1"/>
    <xf numFmtId="0" fontId="2" fillId="0" borderId="0" xfId="3" applyNumberFormat="1" applyFont="1" applyFill="1" applyAlignment="1">
      <alignment vertical="top" wrapText="1"/>
    </xf>
    <xf numFmtId="0" fontId="12" fillId="0" borderId="0" xfId="0" applyFont="1" applyAlignment="1">
      <alignment horizontal="center" vertical="top" wrapText="1"/>
    </xf>
    <xf numFmtId="0" fontId="12" fillId="0" borderId="0" xfId="3" applyFont="1" applyAlignment="1">
      <alignment horizontal="center" vertical="top" wrapText="1"/>
    </xf>
    <xf numFmtId="0" fontId="3" fillId="0" borderId="0" xfId="0" applyFont="1" applyAlignment="1">
      <alignment horizontal="left"/>
    </xf>
    <xf numFmtId="44" fontId="4" fillId="0" borderId="0" xfId="0" applyNumberFormat="1" applyFont="1" applyAlignment="1">
      <alignment vertical="top"/>
    </xf>
    <xf numFmtId="44" fontId="4" fillId="0" borderId="0" xfId="3" applyNumberFormat="1" applyFont="1" applyAlignment="1">
      <alignment horizontal="center" vertical="top" wrapText="1"/>
    </xf>
    <xf numFmtId="44" fontId="4" fillId="0" borderId="0" xfId="3" applyNumberFormat="1" applyFont="1" applyAlignment="1">
      <alignment horizontal="center" vertical="top"/>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3" applyFont="1" applyAlignment="1">
      <alignment horizontal="left" vertical="top" wrapText="1"/>
    </xf>
    <xf numFmtId="49" fontId="2" fillId="0" borderId="0" xfId="0" applyNumberFormat="1" applyFont="1" applyBorder="1" applyAlignment="1">
      <alignment horizontal="left" vertical="top"/>
    </xf>
    <xf numFmtId="49" fontId="2" fillId="0" borderId="1" xfId="0" applyNumberFormat="1" applyFont="1" applyBorder="1" applyAlignment="1">
      <alignment horizontal="left" vertical="top"/>
    </xf>
    <xf numFmtId="49" fontId="4" fillId="0" borderId="0" xfId="0" applyNumberFormat="1" applyFont="1" applyBorder="1" applyAlignment="1">
      <alignment horizontal="left" vertical="top"/>
    </xf>
    <xf numFmtId="49" fontId="2" fillId="0" borderId="1" xfId="0" applyNumberFormat="1" applyFont="1" applyBorder="1" applyAlignment="1">
      <alignment horizontal="left"/>
    </xf>
    <xf numFmtId="0" fontId="4" fillId="0" borderId="1" xfId="0" applyFont="1" applyFill="1" applyBorder="1" applyAlignment="1">
      <alignment horizontal="center" wrapText="1"/>
    </xf>
    <xf numFmtId="164" fontId="4" fillId="0" borderId="1" xfId="0" applyNumberFormat="1" applyFont="1" applyFill="1" applyBorder="1" applyAlignment="1" applyProtection="1">
      <alignment horizontal="center"/>
      <protection hidden="1"/>
    </xf>
    <xf numFmtId="0" fontId="4" fillId="0" borderId="0" xfId="0" applyFont="1" applyAlignment="1"/>
    <xf numFmtId="0" fontId="2" fillId="0" borderId="0" xfId="0" applyFont="1" applyAlignment="1">
      <alignment horizontal="center" wrapText="1"/>
    </xf>
    <xf numFmtId="44" fontId="2" fillId="0" borderId="0" xfId="1" applyFont="1" applyFill="1" applyAlignment="1" applyProtection="1">
      <alignment horizontal="center"/>
      <protection locked="0" hidden="1"/>
    </xf>
    <xf numFmtId="0" fontId="2" fillId="0" borderId="0" xfId="0" applyFont="1" applyFill="1" applyAlignment="1">
      <alignment wrapText="1"/>
    </xf>
    <xf numFmtId="2" fontId="2" fillId="0" borderId="0" xfId="0" applyNumberFormat="1" applyFont="1" applyFill="1" applyAlignment="1" applyProtection="1">
      <alignment horizontal="center"/>
      <protection locked="0" hidden="1"/>
    </xf>
    <xf numFmtId="49" fontId="4" fillId="0" borderId="0" xfId="0" applyNumberFormat="1" applyFont="1" applyBorder="1" applyAlignment="1">
      <alignment horizontal="left"/>
    </xf>
    <xf numFmtId="44" fontId="4" fillId="0" borderId="0" xfId="0" applyNumberFormat="1" applyFont="1" applyAlignment="1"/>
    <xf numFmtId="164" fontId="4" fillId="0" borderId="1" xfId="3" applyNumberFormat="1" applyFont="1" applyFill="1" applyBorder="1" applyAlignment="1" applyProtection="1">
      <alignment horizontal="center" vertical="top"/>
      <protection hidden="1"/>
    </xf>
    <xf numFmtId="44" fontId="2" fillId="0" borderId="0" xfId="4" applyFont="1" applyFill="1" applyAlignment="1" applyProtection="1">
      <alignment horizontal="center" vertical="top"/>
      <protection locked="0" hidden="1"/>
    </xf>
    <xf numFmtId="2" fontId="2" fillId="0" borderId="0" xfId="3" applyNumberFormat="1" applyFont="1" applyFill="1" applyAlignment="1" applyProtection="1">
      <alignment horizontal="center" vertical="top"/>
      <protection locked="0" hidden="1"/>
    </xf>
    <xf numFmtId="0" fontId="11" fillId="0" borderId="0" xfId="3" applyFont="1" applyAlignment="1">
      <alignment horizontal="left" vertical="top" wrapText="1"/>
    </xf>
    <xf numFmtId="0" fontId="2" fillId="0" borderId="0" xfId="0" applyFont="1" applyAlignment="1">
      <alignment horizontal="left" wrapText="1"/>
    </xf>
    <xf numFmtId="0" fontId="2" fillId="0" borderId="0" xfId="0" applyFont="1" applyFill="1" applyAlignment="1">
      <alignment horizontal="left" wrapText="1"/>
    </xf>
    <xf numFmtId="165" fontId="2" fillId="0" borderId="0" xfId="0" applyNumberFormat="1" applyFont="1" applyFill="1" applyBorder="1" applyAlignment="1">
      <alignment horizontal="left" vertical="top"/>
    </xf>
    <xf numFmtId="0" fontId="12" fillId="0" borderId="0" xfId="0" applyFont="1" applyAlignment="1">
      <alignment vertical="top"/>
    </xf>
    <xf numFmtId="0" fontId="3" fillId="0" borderId="0" xfId="0" applyFont="1" applyAlignment="1">
      <alignment vertical="top"/>
    </xf>
    <xf numFmtId="0" fontId="4" fillId="0" borderId="12" xfId="0" applyFont="1" applyBorder="1" applyAlignment="1">
      <alignment vertical="top"/>
    </xf>
    <xf numFmtId="0" fontId="4" fillId="0" borderId="4" xfId="0" applyFont="1" applyBorder="1" applyAlignment="1">
      <alignment vertical="top"/>
    </xf>
    <xf numFmtId="0" fontId="2" fillId="0" borderId="7" xfId="0" applyFont="1" applyBorder="1" applyAlignment="1">
      <alignment vertical="top"/>
    </xf>
    <xf numFmtId="0" fontId="2" fillId="0" borderId="9" xfId="0" applyFont="1" applyBorder="1" applyAlignment="1">
      <alignment vertical="top"/>
    </xf>
    <xf numFmtId="0" fontId="4" fillId="0" borderId="15" xfId="0" applyFont="1" applyBorder="1" applyAlignment="1">
      <alignment vertical="top"/>
    </xf>
    <xf numFmtId="0" fontId="2" fillId="0" borderId="18" xfId="0" applyFont="1" applyBorder="1" applyAlignment="1">
      <alignment vertical="top"/>
    </xf>
    <xf numFmtId="0" fontId="2" fillId="0" borderId="20" xfId="0" applyFont="1" applyBorder="1" applyAlignment="1">
      <alignment vertical="top"/>
    </xf>
    <xf numFmtId="0" fontId="2" fillId="0" borderId="18" xfId="0" applyFont="1" applyFill="1" applyBorder="1" applyAlignment="1">
      <alignment vertical="top"/>
    </xf>
    <xf numFmtId="0" fontId="2" fillId="0" borderId="20" xfId="0" applyFont="1" applyFill="1" applyBorder="1" applyAlignment="1">
      <alignment vertical="top"/>
    </xf>
    <xf numFmtId="0" fontId="0" fillId="0" borderId="18" xfId="0" applyBorder="1" applyAlignment="1">
      <alignment vertical="top"/>
    </xf>
    <xf numFmtId="0" fontId="0" fillId="0" borderId="20" xfId="0" applyBorder="1" applyAlignment="1">
      <alignment vertical="top"/>
    </xf>
    <xf numFmtId="0" fontId="3" fillId="0" borderId="15" xfId="0" applyFont="1" applyBorder="1" applyAlignment="1">
      <alignment vertical="top"/>
    </xf>
    <xf numFmtId="0" fontId="7" fillId="0" borderId="16" xfId="0" applyFont="1" applyBorder="1" applyAlignment="1">
      <alignment vertical="top"/>
    </xf>
    <xf numFmtId="0" fontId="7" fillId="0" borderId="17" xfId="0" applyFont="1" applyBorder="1" applyAlignment="1">
      <alignment vertical="top"/>
    </xf>
    <xf numFmtId="0" fontId="7" fillId="0" borderId="0" xfId="0" applyFont="1" applyAlignment="1">
      <alignment vertical="top"/>
    </xf>
    <xf numFmtId="0" fontId="7" fillId="0" borderId="18" xfId="0" applyFont="1" applyBorder="1" applyAlignment="1">
      <alignment vertical="top"/>
    </xf>
    <xf numFmtId="0" fontId="7" fillId="0" borderId="0" xfId="0" applyFont="1" applyBorder="1" applyAlignment="1">
      <alignment vertical="top"/>
    </xf>
    <xf numFmtId="0" fontId="7" fillId="0" borderId="19" xfId="0" applyFont="1" applyBorder="1" applyAlignment="1">
      <alignment vertical="top"/>
    </xf>
    <xf numFmtId="0" fontId="7" fillId="0" borderId="20" xfId="0" applyFont="1" applyBorder="1" applyAlignment="1">
      <alignment vertical="top"/>
    </xf>
    <xf numFmtId="0" fontId="7" fillId="0" borderId="21" xfId="0" applyFont="1" applyBorder="1" applyAlignment="1">
      <alignment vertical="top"/>
    </xf>
    <xf numFmtId="0" fontId="2" fillId="2" borderId="0" xfId="0" applyFont="1" applyFill="1" applyBorder="1" applyAlignment="1" applyProtection="1">
      <alignment horizontal="left" vertical="top"/>
      <protection locked="0"/>
    </xf>
    <xf numFmtId="2" fontId="2" fillId="2" borderId="0" xfId="0" applyNumberFormat="1" applyFont="1" applyFill="1" applyAlignment="1" applyProtection="1">
      <alignment horizontal="center" vertical="top"/>
      <protection locked="0"/>
    </xf>
    <xf numFmtId="44" fontId="2" fillId="2" borderId="0" xfId="1" applyFont="1" applyFill="1" applyAlignment="1" applyProtection="1">
      <alignment horizontal="center" vertical="top"/>
      <protection locked="0"/>
    </xf>
    <xf numFmtId="0" fontId="2" fillId="2" borderId="0" xfId="3" applyFont="1" applyFill="1" applyAlignment="1" applyProtection="1">
      <alignment vertical="top" wrapText="1"/>
      <protection locked="0"/>
    </xf>
    <xf numFmtId="0" fontId="2" fillId="2" borderId="0" xfId="0" applyFont="1" applyFill="1" applyAlignment="1" applyProtection="1">
      <alignment wrapText="1"/>
      <protection locked="0"/>
    </xf>
    <xf numFmtId="2" fontId="2" fillId="2" borderId="0" xfId="0" applyNumberFormat="1" applyFont="1" applyFill="1" applyAlignment="1" applyProtection="1">
      <alignment horizontal="center"/>
      <protection locked="0"/>
    </xf>
    <xf numFmtId="167" fontId="2" fillId="2" borderId="0" xfId="0" applyNumberFormat="1" applyFont="1" applyFill="1" applyAlignment="1" applyProtection="1">
      <alignment horizontal="center" wrapText="1"/>
      <protection locked="0"/>
    </xf>
    <xf numFmtId="0" fontId="2" fillId="2" borderId="0" xfId="0" applyFont="1" applyFill="1" applyAlignment="1" applyProtection="1">
      <protection locked="0"/>
    </xf>
    <xf numFmtId="0" fontId="2" fillId="2" borderId="0" xfId="0" applyFont="1" applyFill="1" applyAlignment="1" applyProtection="1">
      <alignment horizontal="left" wrapText="1"/>
      <protection locked="0"/>
    </xf>
    <xf numFmtId="0" fontId="2" fillId="0" borderId="0" xfId="0" applyFont="1" applyAlignment="1" applyProtection="1">
      <alignment vertical="top"/>
      <protection locked="0"/>
    </xf>
    <xf numFmtId="0" fontId="2" fillId="0" borderId="0" xfId="0" applyFont="1" applyAlignment="1" applyProtection="1">
      <alignment vertical="top"/>
      <protection hidden="1"/>
    </xf>
    <xf numFmtId="2" fontId="2" fillId="2" borderId="0" xfId="3" applyNumberFormat="1" applyFont="1" applyFill="1" applyAlignment="1" applyProtection="1">
      <alignment horizontal="center" vertical="top"/>
      <protection locked="0"/>
    </xf>
    <xf numFmtId="2" fontId="2" fillId="0" borderId="0" xfId="3" applyNumberFormat="1" applyFont="1" applyFill="1" applyAlignment="1" applyProtection="1">
      <alignment horizontal="center" vertical="top"/>
      <protection hidden="1"/>
    </xf>
    <xf numFmtId="0" fontId="2" fillId="0" borderId="0" xfId="0" quotePrefix="1" applyNumberFormat="1" applyFont="1" applyAlignment="1" applyProtection="1">
      <alignment vertical="top"/>
      <protection locked="0"/>
    </xf>
    <xf numFmtId="0" fontId="2" fillId="0" borderId="0" xfId="0" quotePrefix="1" applyNumberFormat="1" applyFont="1" applyAlignment="1" applyProtection="1">
      <alignment horizontal="center" vertical="top"/>
      <protection locked="0"/>
    </xf>
    <xf numFmtId="0" fontId="0" fillId="0" borderId="0" xfId="0" applyNumberFormat="1" applyAlignment="1" applyProtection="1">
      <alignment vertical="top"/>
      <protection locked="0"/>
    </xf>
    <xf numFmtId="0" fontId="0" fillId="0" borderId="0" xfId="0" applyNumberFormat="1" applyAlignment="1" applyProtection="1">
      <alignment horizontal="center" vertical="top"/>
      <protection locked="0"/>
    </xf>
    <xf numFmtId="2" fontId="0" fillId="0" borderId="0" xfId="0" applyNumberFormat="1" applyAlignment="1" applyProtection="1">
      <alignment horizontal="center" vertical="top"/>
      <protection locked="0"/>
    </xf>
    <xf numFmtId="0" fontId="0" fillId="0" borderId="0" xfId="0" applyAlignment="1" applyProtection="1">
      <alignment vertical="top"/>
      <protection locked="0"/>
    </xf>
    <xf numFmtId="1" fontId="0" fillId="0" borderId="0" xfId="0" applyNumberFormat="1" applyAlignment="1" applyProtection="1">
      <alignment horizontal="center" vertical="top"/>
      <protection locked="0"/>
    </xf>
    <xf numFmtId="0" fontId="0" fillId="0" borderId="0" xfId="0" applyAlignment="1" applyProtection="1">
      <alignment horizontal="center" vertical="top"/>
      <protection locked="0"/>
    </xf>
    <xf numFmtId="166" fontId="0" fillId="0" borderId="0" xfId="0" applyNumberFormat="1" applyAlignment="1" applyProtection="1">
      <alignment horizontal="center" vertical="top"/>
      <protection locked="0"/>
    </xf>
    <xf numFmtId="0" fontId="0" fillId="0" borderId="0" xfId="2" quotePrefix="1" applyNumberFormat="1" applyFont="1" applyAlignment="1" applyProtection="1">
      <alignment horizontal="center" vertical="top"/>
      <protection locked="0"/>
    </xf>
    <xf numFmtId="1" fontId="2" fillId="0" borderId="0" xfId="0" quotePrefix="1" applyNumberFormat="1" applyFont="1" applyAlignment="1" applyProtection="1">
      <alignment horizontal="center" vertical="top"/>
      <protection locked="0"/>
    </xf>
    <xf numFmtId="0" fontId="0" fillId="0" borderId="0" xfId="0" quotePrefix="1" applyAlignment="1" applyProtection="1">
      <alignment horizontal="center" vertical="top"/>
      <protection locked="0"/>
    </xf>
    <xf numFmtId="168" fontId="0" fillId="0" borderId="0" xfId="0" applyNumberFormat="1" applyAlignment="1" applyProtection="1">
      <alignment vertical="top"/>
      <protection locked="0"/>
    </xf>
    <xf numFmtId="2" fontId="2" fillId="0" borderId="0" xfId="0" applyNumberFormat="1" applyFont="1" applyAlignment="1" applyProtection="1">
      <alignment horizontal="center" vertical="top"/>
      <protection locked="0"/>
    </xf>
    <xf numFmtId="0" fontId="2" fillId="0" borderId="0" xfId="0" quotePrefix="1" applyFont="1" applyAlignment="1" applyProtection="1">
      <alignment vertical="top"/>
      <protection locked="0"/>
    </xf>
    <xf numFmtId="0" fontId="2" fillId="0" borderId="0" xfId="0" quotePrefix="1" applyFont="1" applyAlignment="1" applyProtection="1">
      <alignment horizontal="center" vertical="top"/>
      <protection locked="0"/>
    </xf>
    <xf numFmtId="1" fontId="0" fillId="0" borderId="0" xfId="0" applyNumberFormat="1" applyAlignment="1" applyProtection="1">
      <alignment vertical="top"/>
      <protection locked="0"/>
    </xf>
    <xf numFmtId="0" fontId="2" fillId="0" borderId="0" xfId="0" applyFont="1" applyAlignment="1">
      <alignment horizontal="left" wrapText="1"/>
    </xf>
    <xf numFmtId="0" fontId="2" fillId="2" borderId="0" xfId="0" applyFont="1" applyFill="1" applyBorder="1" applyAlignment="1">
      <alignment vertical="top" wrapText="1"/>
    </xf>
    <xf numFmtId="0" fontId="2" fillId="3" borderId="0" xfId="0" applyFont="1" applyFill="1" applyAlignment="1">
      <alignment vertical="top"/>
    </xf>
    <xf numFmtId="0" fontId="0" fillId="2" borderId="13" xfId="0" applyFill="1" applyBorder="1" applyAlignment="1" applyProtection="1">
      <alignment horizontal="left" vertical="top"/>
      <protection locked="0"/>
    </xf>
    <xf numFmtId="0" fontId="0" fillId="2" borderId="14" xfId="0" applyFill="1" applyBorder="1" applyAlignment="1" applyProtection="1">
      <alignment horizontal="left" vertical="top"/>
      <protection locked="0"/>
    </xf>
    <xf numFmtId="0" fontId="0" fillId="2" borderId="16" xfId="0" applyFill="1" applyBorder="1" applyAlignment="1" applyProtection="1">
      <alignment horizontal="left" vertical="top"/>
      <protection locked="0"/>
    </xf>
    <xf numFmtId="0" fontId="0" fillId="2" borderId="17" xfId="0" applyFill="1" applyBorder="1" applyAlignment="1" applyProtection="1">
      <alignment horizontal="left" vertical="top"/>
      <protection locked="0"/>
    </xf>
    <xf numFmtId="0" fontId="0" fillId="2" borderId="0" xfId="0" applyFill="1" applyBorder="1" applyAlignment="1" applyProtection="1">
      <alignment horizontal="left" vertical="top"/>
      <protection locked="0"/>
    </xf>
    <xf numFmtId="0" fontId="0" fillId="2" borderId="19" xfId="0" applyFill="1" applyBorder="1" applyAlignment="1" applyProtection="1">
      <alignment horizontal="left" vertical="top"/>
      <protection locked="0"/>
    </xf>
    <xf numFmtId="0" fontId="0" fillId="2" borderId="21" xfId="0" applyFill="1" applyBorder="1" applyAlignment="1" applyProtection="1">
      <alignment horizontal="left" vertical="top"/>
      <protection locked="0"/>
    </xf>
    <xf numFmtId="0" fontId="0" fillId="2" borderId="22" xfId="0" applyFill="1" applyBorder="1" applyAlignment="1" applyProtection="1">
      <alignment horizontal="left" vertical="top"/>
      <protection locked="0"/>
    </xf>
    <xf numFmtId="0" fontId="0" fillId="2" borderId="5" xfId="0" applyFill="1" applyBorder="1" applyAlignment="1" applyProtection="1">
      <alignment horizontal="left" vertical="top"/>
      <protection locked="0"/>
    </xf>
    <xf numFmtId="0" fontId="0" fillId="2" borderId="6" xfId="0" applyFill="1" applyBorder="1" applyAlignment="1" applyProtection="1">
      <alignment horizontal="left" vertical="top"/>
      <protection locked="0"/>
    </xf>
    <xf numFmtId="0" fontId="0" fillId="2" borderId="8" xfId="0" applyFill="1" applyBorder="1" applyAlignment="1" applyProtection="1">
      <alignment horizontal="left" vertical="top"/>
      <protection locked="0"/>
    </xf>
    <xf numFmtId="0" fontId="0" fillId="2" borderId="10" xfId="0" applyFill="1" applyBorder="1" applyAlignment="1" applyProtection="1">
      <alignment horizontal="left" vertical="top"/>
      <protection locked="0"/>
    </xf>
    <xf numFmtId="0" fontId="0" fillId="2" borderId="11" xfId="0" applyFill="1" applyBorder="1" applyAlignment="1" applyProtection="1">
      <alignment horizontal="left" vertical="top"/>
      <protection locked="0"/>
    </xf>
    <xf numFmtId="169" fontId="3" fillId="2" borderId="24" xfId="0" applyNumberFormat="1" applyFont="1" applyFill="1" applyBorder="1" applyAlignment="1" applyProtection="1">
      <alignment horizontal="center" vertical="top"/>
      <protection locked="0"/>
    </xf>
    <xf numFmtId="169" fontId="3" fillId="2" borderId="23" xfId="0" applyNumberFormat="1" applyFont="1" applyFill="1" applyBorder="1" applyAlignment="1" applyProtection="1">
      <alignment horizontal="center" vertical="top"/>
      <protection locked="0"/>
    </xf>
    <xf numFmtId="169" fontId="3" fillId="0" borderId="24" xfId="0" applyNumberFormat="1" applyFont="1" applyBorder="1" applyAlignment="1">
      <alignment horizontal="center" vertical="top"/>
    </xf>
    <xf numFmtId="169" fontId="3" fillId="0" borderId="23" xfId="0" applyNumberFormat="1" applyFont="1" applyBorder="1" applyAlignment="1">
      <alignment horizontal="center" vertical="top"/>
    </xf>
    <xf numFmtId="0" fontId="2" fillId="0" borderId="0" xfId="0" applyFont="1" applyAlignment="1">
      <alignment horizontal="left" vertical="top"/>
    </xf>
    <xf numFmtId="0" fontId="2" fillId="0" borderId="0" xfId="0" quotePrefix="1" applyFont="1" applyAlignment="1">
      <alignment horizontal="left" vertical="top" wrapText="1"/>
    </xf>
    <xf numFmtId="0" fontId="2" fillId="0" borderId="0" xfId="0" applyFont="1" applyAlignment="1">
      <alignment horizontal="left"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0" xfId="3" applyFont="1" applyAlignment="1">
      <alignment horizontal="left" vertical="top" wrapText="1"/>
    </xf>
    <xf numFmtId="0" fontId="2" fillId="0" borderId="0" xfId="3" quotePrefix="1" applyFont="1" applyAlignment="1">
      <alignment horizontal="left" vertical="top" wrapText="1"/>
    </xf>
    <xf numFmtId="0" fontId="2" fillId="2" borderId="0" xfId="3" applyFont="1" applyFill="1" applyAlignment="1" applyProtection="1">
      <alignment horizontal="left" vertical="top" wrapText="1"/>
      <protection locked="0"/>
    </xf>
    <xf numFmtId="0" fontId="4" fillId="0" borderId="2" xfId="3" applyFont="1" applyFill="1" applyBorder="1" applyAlignment="1">
      <alignment horizontal="left" vertical="top" wrapText="1"/>
    </xf>
    <xf numFmtId="0" fontId="4" fillId="0" borderId="3" xfId="3" applyFont="1" applyFill="1" applyBorder="1" applyAlignment="1">
      <alignment horizontal="left" vertical="top" wrapText="1"/>
    </xf>
    <xf numFmtId="0" fontId="2" fillId="0" borderId="0" xfId="0" applyFont="1" applyAlignment="1">
      <alignment horizontal="left" wrapText="1"/>
    </xf>
    <xf numFmtId="0" fontId="2" fillId="0" borderId="0" xfId="0" applyFont="1" applyAlignment="1" applyProtection="1">
      <alignment horizontal="left" wrapText="1"/>
      <protection hidden="1"/>
    </xf>
    <xf numFmtId="0" fontId="2" fillId="0" borderId="0" xfId="0" applyFont="1" applyAlignment="1">
      <alignment horizontal="left"/>
    </xf>
    <xf numFmtId="0" fontId="4" fillId="0" borderId="2" xfId="0" applyFont="1" applyFill="1" applyBorder="1" applyAlignment="1">
      <alignment horizontal="left" wrapText="1"/>
    </xf>
    <xf numFmtId="0" fontId="4" fillId="0" borderId="3" xfId="0" applyFont="1" applyFill="1" applyBorder="1" applyAlignment="1">
      <alignment horizontal="left" wrapText="1"/>
    </xf>
  </cellXfs>
  <cellStyles count="5">
    <cellStyle name="Komma" xfId="2" builtinId="3"/>
    <cellStyle name="Standard" xfId="0" builtinId="0"/>
    <cellStyle name="Standard 2" xfId="3"/>
    <cellStyle name="Währung" xfId="1" builtinId="4"/>
    <cellStyle name="Währung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topLeftCell="A4" zoomScaleNormal="100" workbookViewId="0">
      <selection activeCell="F21" sqref="F21"/>
    </sheetView>
  </sheetViews>
  <sheetFormatPr baseColWidth="10" defaultRowHeight="15" x14ac:dyDescent="0.2"/>
  <cols>
    <col min="1" max="16384" width="11.42578125" style="3"/>
  </cols>
  <sheetData>
    <row r="1" spans="1:7" ht="15.75" x14ac:dyDescent="0.25">
      <c r="A1" s="9" t="s">
        <v>2</v>
      </c>
      <c r="B1" s="10"/>
      <c r="C1" s="10"/>
      <c r="D1" s="10"/>
      <c r="E1" s="10"/>
      <c r="F1" s="10"/>
      <c r="G1" s="10"/>
    </row>
    <row r="2" spans="1:7" x14ac:dyDescent="0.2">
      <c r="A2" s="4"/>
      <c r="B2" s="4"/>
      <c r="C2" s="4"/>
      <c r="D2" s="4"/>
      <c r="E2" s="4"/>
      <c r="F2" s="4"/>
      <c r="G2" s="11"/>
    </row>
    <row r="3" spans="1:7" x14ac:dyDescent="0.2">
      <c r="A3" s="4"/>
      <c r="B3" s="4"/>
      <c r="C3" s="4"/>
      <c r="D3" s="4"/>
      <c r="E3" s="4"/>
      <c r="F3" s="4"/>
      <c r="G3" s="11"/>
    </row>
    <row r="15" spans="1:7" x14ac:dyDescent="0.2">
      <c r="B15" s="4"/>
    </row>
    <row r="16" spans="1:7" x14ac:dyDescent="0.2">
      <c r="B16" s="4"/>
    </row>
    <row r="17" spans="1:2" x14ac:dyDescent="0.2">
      <c r="A17" s="4" t="s">
        <v>35</v>
      </c>
      <c r="B17" s="5"/>
    </row>
    <row r="18" spans="1:2" x14ac:dyDescent="0.2">
      <c r="A18" s="4"/>
      <c r="B18" s="7"/>
    </row>
    <row r="19" spans="1:2" x14ac:dyDescent="0.2">
      <c r="A19" s="4"/>
      <c r="B19" s="7"/>
    </row>
    <row r="20" spans="1:2" x14ac:dyDescent="0.2">
      <c r="A20" s="4" t="s">
        <v>36</v>
      </c>
      <c r="B20" s="5"/>
    </row>
    <row r="21" spans="1:2" x14ac:dyDescent="0.2">
      <c r="A21" s="4" t="s">
        <v>37</v>
      </c>
      <c r="B21" s="5"/>
    </row>
    <row r="22" spans="1:2" x14ac:dyDescent="0.2">
      <c r="A22" s="6" t="s">
        <v>38</v>
      </c>
      <c r="B22" s="5"/>
    </row>
    <row r="23" spans="1:2" x14ac:dyDescent="0.2">
      <c r="A23" s="6" t="s">
        <v>39</v>
      </c>
      <c r="B23" s="5"/>
    </row>
    <row r="24" spans="1:2" x14ac:dyDescent="0.2">
      <c r="A24" s="5"/>
    </row>
    <row r="25" spans="1:2" x14ac:dyDescent="0.2">
      <c r="A25" s="5" t="s">
        <v>40</v>
      </c>
    </row>
    <row r="26" spans="1:2" x14ac:dyDescent="0.2">
      <c r="A26" s="5" t="s">
        <v>41</v>
      </c>
    </row>
    <row r="27" spans="1:2" x14ac:dyDescent="0.2">
      <c r="A27" s="8" t="s">
        <v>42</v>
      </c>
    </row>
    <row r="28" spans="1:2" x14ac:dyDescent="0.2">
      <c r="A28" s="8" t="s">
        <v>43</v>
      </c>
    </row>
    <row r="29" spans="1:2" x14ac:dyDescent="0.2">
      <c r="A29" s="5"/>
    </row>
    <row r="30" spans="1:2" x14ac:dyDescent="0.2">
      <c r="A30" s="3" t="s">
        <v>250</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tabSelected="1" zoomScaleNormal="100" workbookViewId="0">
      <selection activeCell="B18" sqref="B18:C18"/>
    </sheetView>
  </sheetViews>
  <sheetFormatPr baseColWidth="10" defaultRowHeight="12.75" x14ac:dyDescent="0.2"/>
  <cols>
    <col min="1" max="1" width="7" style="80" bestFit="1" customWidth="1"/>
    <col min="2" max="2" width="25.7109375" style="40" customWidth="1"/>
    <col min="3" max="3" width="17.7109375" style="40" customWidth="1"/>
    <col min="4" max="7" width="10.7109375" style="41" customWidth="1"/>
    <col min="8" max="8" width="11.42578125" style="40"/>
    <col min="9" max="257" width="11.42578125" style="42"/>
    <col min="258" max="258" width="5.140625" style="42" bestFit="1" customWidth="1"/>
    <col min="259" max="259" width="40.7109375" style="42" customWidth="1"/>
    <col min="260" max="263" width="10.7109375" style="42" customWidth="1"/>
    <col min="264" max="513" width="11.42578125" style="42"/>
    <col min="514" max="514" width="5.140625" style="42" bestFit="1" customWidth="1"/>
    <col min="515" max="515" width="40.7109375" style="42" customWidth="1"/>
    <col min="516" max="519" width="10.7109375" style="42" customWidth="1"/>
    <col min="520" max="769" width="11.42578125" style="42"/>
    <col min="770" max="770" width="5.140625" style="42" bestFit="1" customWidth="1"/>
    <col min="771" max="771" width="40.7109375" style="42" customWidth="1"/>
    <col min="772" max="775" width="10.7109375" style="42" customWidth="1"/>
    <col min="776" max="1025" width="11.42578125" style="42"/>
    <col min="1026" max="1026" width="5.140625" style="42" bestFit="1" customWidth="1"/>
    <col min="1027" max="1027" width="40.7109375" style="42" customWidth="1"/>
    <col min="1028" max="1031" width="10.7109375" style="42" customWidth="1"/>
    <col min="1032" max="1281" width="11.42578125" style="42"/>
    <col min="1282" max="1282" width="5.140625" style="42" bestFit="1" customWidth="1"/>
    <col min="1283" max="1283" width="40.7109375" style="42" customWidth="1"/>
    <col min="1284" max="1287" width="10.7109375" style="42" customWidth="1"/>
    <col min="1288" max="1537" width="11.42578125" style="42"/>
    <col min="1538" max="1538" width="5.140625" style="42" bestFit="1" customWidth="1"/>
    <col min="1539" max="1539" width="40.7109375" style="42" customWidth="1"/>
    <col min="1540" max="1543" width="10.7109375" style="42" customWidth="1"/>
    <col min="1544" max="1793" width="11.42578125" style="42"/>
    <col min="1794" max="1794" width="5.140625" style="42" bestFit="1" customWidth="1"/>
    <col min="1795" max="1795" width="40.7109375" style="42" customWidth="1"/>
    <col min="1796" max="1799" width="10.7109375" style="42" customWidth="1"/>
    <col min="1800" max="2049" width="11.42578125" style="42"/>
    <col min="2050" max="2050" width="5.140625" style="42" bestFit="1" customWidth="1"/>
    <col min="2051" max="2051" width="40.7109375" style="42" customWidth="1"/>
    <col min="2052" max="2055" width="10.7109375" style="42" customWidth="1"/>
    <col min="2056" max="2305" width="11.42578125" style="42"/>
    <col min="2306" max="2306" width="5.140625" style="42" bestFit="1" customWidth="1"/>
    <col min="2307" max="2307" width="40.7109375" style="42" customWidth="1"/>
    <col min="2308" max="2311" width="10.7109375" style="42" customWidth="1"/>
    <col min="2312" max="2561" width="11.42578125" style="42"/>
    <col min="2562" max="2562" width="5.140625" style="42" bestFit="1" customWidth="1"/>
    <col min="2563" max="2563" width="40.7109375" style="42" customWidth="1"/>
    <col min="2564" max="2567" width="10.7109375" style="42" customWidth="1"/>
    <col min="2568" max="2817" width="11.42578125" style="42"/>
    <col min="2818" max="2818" width="5.140625" style="42" bestFit="1" customWidth="1"/>
    <col min="2819" max="2819" width="40.7109375" style="42" customWidth="1"/>
    <col min="2820" max="2823" width="10.7109375" style="42" customWidth="1"/>
    <col min="2824" max="3073" width="11.42578125" style="42"/>
    <col min="3074" max="3074" width="5.140625" style="42" bestFit="1" customWidth="1"/>
    <col min="3075" max="3075" width="40.7109375" style="42" customWidth="1"/>
    <col min="3076" max="3079" width="10.7109375" style="42" customWidth="1"/>
    <col min="3080" max="3329" width="11.42578125" style="42"/>
    <col min="3330" max="3330" width="5.140625" style="42" bestFit="1" customWidth="1"/>
    <col min="3331" max="3331" width="40.7109375" style="42" customWidth="1"/>
    <col min="3332" max="3335" width="10.7109375" style="42" customWidth="1"/>
    <col min="3336" max="3585" width="11.42578125" style="42"/>
    <col min="3586" max="3586" width="5.140625" style="42" bestFit="1" customWidth="1"/>
    <col min="3587" max="3587" width="40.7109375" style="42" customWidth="1"/>
    <col min="3588" max="3591" width="10.7109375" style="42" customWidth="1"/>
    <col min="3592" max="3841" width="11.42578125" style="42"/>
    <col min="3842" max="3842" width="5.140625" style="42" bestFit="1" customWidth="1"/>
    <col min="3843" max="3843" width="40.7109375" style="42" customWidth="1"/>
    <col min="3844" max="3847" width="10.7109375" style="42" customWidth="1"/>
    <col min="3848" max="4097" width="11.42578125" style="42"/>
    <col min="4098" max="4098" width="5.140625" style="42" bestFit="1" customWidth="1"/>
    <col min="4099" max="4099" width="40.7109375" style="42" customWidth="1"/>
    <col min="4100" max="4103" width="10.7109375" style="42" customWidth="1"/>
    <col min="4104" max="4353" width="11.42578125" style="42"/>
    <col min="4354" max="4354" width="5.140625" style="42" bestFit="1" customWidth="1"/>
    <col min="4355" max="4355" width="40.7109375" style="42" customWidth="1"/>
    <col min="4356" max="4359" width="10.7109375" style="42" customWidth="1"/>
    <col min="4360" max="4609" width="11.42578125" style="42"/>
    <col min="4610" max="4610" width="5.140625" style="42" bestFit="1" customWidth="1"/>
    <col min="4611" max="4611" width="40.7109375" style="42" customWidth="1"/>
    <col min="4612" max="4615" width="10.7109375" style="42" customWidth="1"/>
    <col min="4616" max="4865" width="11.42578125" style="42"/>
    <col min="4866" max="4866" width="5.140625" style="42" bestFit="1" customWidth="1"/>
    <col min="4867" max="4867" width="40.7109375" style="42" customWidth="1"/>
    <col min="4868" max="4871" width="10.7109375" style="42" customWidth="1"/>
    <col min="4872" max="5121" width="11.42578125" style="42"/>
    <col min="5122" max="5122" width="5.140625" style="42" bestFit="1" customWidth="1"/>
    <col min="5123" max="5123" width="40.7109375" style="42" customWidth="1"/>
    <col min="5124" max="5127" width="10.7109375" style="42" customWidth="1"/>
    <col min="5128" max="5377" width="11.42578125" style="42"/>
    <col min="5378" max="5378" width="5.140625" style="42" bestFit="1" customWidth="1"/>
    <col min="5379" max="5379" width="40.7109375" style="42" customWidth="1"/>
    <col min="5380" max="5383" width="10.7109375" style="42" customWidth="1"/>
    <col min="5384" max="5633" width="11.42578125" style="42"/>
    <col min="5634" max="5634" width="5.140625" style="42" bestFit="1" customWidth="1"/>
    <col min="5635" max="5635" width="40.7109375" style="42" customWidth="1"/>
    <col min="5636" max="5639" width="10.7109375" style="42" customWidth="1"/>
    <col min="5640" max="5889" width="11.42578125" style="42"/>
    <col min="5890" max="5890" width="5.140625" style="42" bestFit="1" customWidth="1"/>
    <col min="5891" max="5891" width="40.7109375" style="42" customWidth="1"/>
    <col min="5892" max="5895" width="10.7109375" style="42" customWidth="1"/>
    <col min="5896" max="6145" width="11.42578125" style="42"/>
    <col min="6146" max="6146" width="5.140625" style="42" bestFit="1" customWidth="1"/>
    <col min="6147" max="6147" width="40.7109375" style="42" customWidth="1"/>
    <col min="6148" max="6151" width="10.7109375" style="42" customWidth="1"/>
    <col min="6152" max="6401" width="11.42578125" style="42"/>
    <col min="6402" max="6402" width="5.140625" style="42" bestFit="1" customWidth="1"/>
    <col min="6403" max="6403" width="40.7109375" style="42" customWidth="1"/>
    <col min="6404" max="6407" width="10.7109375" style="42" customWidth="1"/>
    <col min="6408" max="6657" width="11.42578125" style="42"/>
    <col min="6658" max="6658" width="5.140625" style="42" bestFit="1" customWidth="1"/>
    <col min="6659" max="6659" width="40.7109375" style="42" customWidth="1"/>
    <col min="6660" max="6663" width="10.7109375" style="42" customWidth="1"/>
    <col min="6664" max="6913" width="11.42578125" style="42"/>
    <col min="6914" max="6914" width="5.140625" style="42" bestFit="1" customWidth="1"/>
    <col min="6915" max="6915" width="40.7109375" style="42" customWidth="1"/>
    <col min="6916" max="6919" width="10.7109375" style="42" customWidth="1"/>
    <col min="6920" max="7169" width="11.42578125" style="42"/>
    <col min="7170" max="7170" width="5.140625" style="42" bestFit="1" customWidth="1"/>
    <col min="7171" max="7171" width="40.7109375" style="42" customWidth="1"/>
    <col min="7172" max="7175" width="10.7109375" style="42" customWidth="1"/>
    <col min="7176" max="7425" width="11.42578125" style="42"/>
    <col min="7426" max="7426" width="5.140625" style="42" bestFit="1" customWidth="1"/>
    <col min="7427" max="7427" width="40.7109375" style="42" customWidth="1"/>
    <col min="7428" max="7431" width="10.7109375" style="42" customWidth="1"/>
    <col min="7432" max="7681" width="11.42578125" style="42"/>
    <col min="7682" max="7682" width="5.140625" style="42" bestFit="1" customWidth="1"/>
    <col min="7683" max="7683" width="40.7109375" style="42" customWidth="1"/>
    <col min="7684" max="7687" width="10.7109375" style="42" customWidth="1"/>
    <col min="7688" max="7937" width="11.42578125" style="42"/>
    <col min="7938" max="7938" width="5.140625" style="42" bestFit="1" customWidth="1"/>
    <col min="7939" max="7939" width="40.7109375" style="42" customWidth="1"/>
    <col min="7940" max="7943" width="10.7109375" style="42" customWidth="1"/>
    <col min="7944" max="8193" width="11.42578125" style="42"/>
    <col min="8194" max="8194" width="5.140625" style="42" bestFit="1" customWidth="1"/>
    <col min="8195" max="8195" width="40.7109375" style="42" customWidth="1"/>
    <col min="8196" max="8199" width="10.7109375" style="42" customWidth="1"/>
    <col min="8200" max="8449" width="11.42578125" style="42"/>
    <col min="8450" max="8450" width="5.140625" style="42" bestFit="1" customWidth="1"/>
    <col min="8451" max="8451" width="40.7109375" style="42" customWidth="1"/>
    <col min="8452" max="8455" width="10.7109375" style="42" customWidth="1"/>
    <col min="8456" max="8705" width="11.42578125" style="42"/>
    <col min="8706" max="8706" width="5.140625" style="42" bestFit="1" customWidth="1"/>
    <col min="8707" max="8707" width="40.7109375" style="42" customWidth="1"/>
    <col min="8708" max="8711" width="10.7109375" style="42" customWidth="1"/>
    <col min="8712" max="8961" width="11.42578125" style="42"/>
    <col min="8962" max="8962" width="5.140625" style="42" bestFit="1" customWidth="1"/>
    <col min="8963" max="8963" width="40.7109375" style="42" customWidth="1"/>
    <col min="8964" max="8967" width="10.7109375" style="42" customWidth="1"/>
    <col min="8968" max="9217" width="11.42578125" style="42"/>
    <col min="9218" max="9218" width="5.140625" style="42" bestFit="1" customWidth="1"/>
    <col min="9219" max="9219" width="40.7109375" style="42" customWidth="1"/>
    <col min="9220" max="9223" width="10.7109375" style="42" customWidth="1"/>
    <col min="9224" max="9473" width="11.42578125" style="42"/>
    <col min="9474" max="9474" width="5.140625" style="42" bestFit="1" customWidth="1"/>
    <col min="9475" max="9475" width="40.7109375" style="42" customWidth="1"/>
    <col min="9476" max="9479" width="10.7109375" style="42" customWidth="1"/>
    <col min="9480" max="9729" width="11.42578125" style="42"/>
    <col min="9730" max="9730" width="5.140625" style="42" bestFit="1" customWidth="1"/>
    <col min="9731" max="9731" width="40.7109375" style="42" customWidth="1"/>
    <col min="9732" max="9735" width="10.7109375" style="42" customWidth="1"/>
    <col min="9736" max="9985" width="11.42578125" style="42"/>
    <col min="9986" max="9986" width="5.140625" style="42" bestFit="1" customWidth="1"/>
    <col min="9987" max="9987" width="40.7109375" style="42" customWidth="1"/>
    <col min="9988" max="9991" width="10.7109375" style="42" customWidth="1"/>
    <col min="9992" max="10241" width="11.42578125" style="42"/>
    <col min="10242" max="10242" width="5.140625" style="42" bestFit="1" customWidth="1"/>
    <col min="10243" max="10243" width="40.7109375" style="42" customWidth="1"/>
    <col min="10244" max="10247" width="10.7109375" style="42" customWidth="1"/>
    <col min="10248" max="10497" width="11.42578125" style="42"/>
    <col min="10498" max="10498" width="5.140625" style="42" bestFit="1" customWidth="1"/>
    <col min="10499" max="10499" width="40.7109375" style="42" customWidth="1"/>
    <col min="10500" max="10503" width="10.7109375" style="42" customWidth="1"/>
    <col min="10504" max="10753" width="11.42578125" style="42"/>
    <col min="10754" max="10754" width="5.140625" style="42" bestFit="1" customWidth="1"/>
    <col min="10755" max="10755" width="40.7109375" style="42" customWidth="1"/>
    <col min="10756" max="10759" width="10.7109375" style="42" customWidth="1"/>
    <col min="10760" max="11009" width="11.42578125" style="42"/>
    <col min="11010" max="11010" width="5.140625" style="42" bestFit="1" customWidth="1"/>
    <col min="11011" max="11011" width="40.7109375" style="42" customWidth="1"/>
    <col min="11012" max="11015" width="10.7109375" style="42" customWidth="1"/>
    <col min="11016" max="11265" width="11.42578125" style="42"/>
    <col min="11266" max="11266" width="5.140625" style="42" bestFit="1" customWidth="1"/>
    <col min="11267" max="11267" width="40.7109375" style="42" customWidth="1"/>
    <col min="11268" max="11271" width="10.7109375" style="42" customWidth="1"/>
    <col min="11272" max="11521" width="11.42578125" style="42"/>
    <col min="11522" max="11522" width="5.140625" style="42" bestFit="1" customWidth="1"/>
    <col min="11523" max="11523" width="40.7109375" style="42" customWidth="1"/>
    <col min="11524" max="11527" width="10.7109375" style="42" customWidth="1"/>
    <col min="11528" max="11777" width="11.42578125" style="42"/>
    <col min="11778" max="11778" width="5.140625" style="42" bestFit="1" customWidth="1"/>
    <col min="11779" max="11779" width="40.7109375" style="42" customWidth="1"/>
    <col min="11780" max="11783" width="10.7109375" style="42" customWidth="1"/>
    <col min="11784" max="12033" width="11.42578125" style="42"/>
    <col min="12034" max="12034" width="5.140625" style="42" bestFit="1" customWidth="1"/>
    <col min="12035" max="12035" width="40.7109375" style="42" customWidth="1"/>
    <col min="12036" max="12039" width="10.7109375" style="42" customWidth="1"/>
    <col min="12040" max="12289" width="11.42578125" style="42"/>
    <col min="12290" max="12290" width="5.140625" style="42" bestFit="1" customWidth="1"/>
    <col min="12291" max="12291" width="40.7109375" style="42" customWidth="1"/>
    <col min="12292" max="12295" width="10.7109375" style="42" customWidth="1"/>
    <col min="12296" max="12545" width="11.42578125" style="42"/>
    <col min="12546" max="12546" width="5.140625" style="42" bestFit="1" customWidth="1"/>
    <col min="12547" max="12547" width="40.7109375" style="42" customWidth="1"/>
    <col min="12548" max="12551" width="10.7109375" style="42" customWidth="1"/>
    <col min="12552" max="12801" width="11.42578125" style="42"/>
    <col min="12802" max="12802" width="5.140625" style="42" bestFit="1" customWidth="1"/>
    <col min="12803" max="12803" width="40.7109375" style="42" customWidth="1"/>
    <col min="12804" max="12807" width="10.7109375" style="42" customWidth="1"/>
    <col min="12808" max="13057" width="11.42578125" style="42"/>
    <col min="13058" max="13058" width="5.140625" style="42" bestFit="1" customWidth="1"/>
    <col min="13059" max="13059" width="40.7109375" style="42" customWidth="1"/>
    <col min="13060" max="13063" width="10.7109375" style="42" customWidth="1"/>
    <col min="13064" max="13313" width="11.42578125" style="42"/>
    <col min="13314" max="13314" width="5.140625" style="42" bestFit="1" customWidth="1"/>
    <col min="13315" max="13315" width="40.7109375" style="42" customWidth="1"/>
    <col min="13316" max="13319" width="10.7109375" style="42" customWidth="1"/>
    <col min="13320" max="13569" width="11.42578125" style="42"/>
    <col min="13570" max="13570" width="5.140625" style="42" bestFit="1" customWidth="1"/>
    <col min="13571" max="13571" width="40.7109375" style="42" customWidth="1"/>
    <col min="13572" max="13575" width="10.7109375" style="42" customWidth="1"/>
    <col min="13576" max="13825" width="11.42578125" style="42"/>
    <col min="13826" max="13826" width="5.140625" style="42" bestFit="1" customWidth="1"/>
    <col min="13827" max="13827" width="40.7109375" style="42" customWidth="1"/>
    <col min="13828" max="13831" width="10.7109375" style="42" customWidth="1"/>
    <col min="13832" max="14081" width="11.42578125" style="42"/>
    <col min="14082" max="14082" width="5.140625" style="42" bestFit="1" customWidth="1"/>
    <col min="14083" max="14083" width="40.7109375" style="42" customWidth="1"/>
    <col min="14084" max="14087" width="10.7109375" style="42" customWidth="1"/>
    <col min="14088" max="14337" width="11.42578125" style="42"/>
    <col min="14338" max="14338" width="5.140625" style="42" bestFit="1" customWidth="1"/>
    <col min="14339" max="14339" width="40.7109375" style="42" customWidth="1"/>
    <col min="14340" max="14343" width="10.7109375" style="42" customWidth="1"/>
    <col min="14344" max="14593" width="11.42578125" style="42"/>
    <col min="14594" max="14594" width="5.140625" style="42" bestFit="1" customWidth="1"/>
    <col min="14595" max="14595" width="40.7109375" style="42" customWidth="1"/>
    <col min="14596" max="14599" width="10.7109375" style="42" customWidth="1"/>
    <col min="14600" max="14849" width="11.42578125" style="42"/>
    <col min="14850" max="14850" width="5.140625" style="42" bestFit="1" customWidth="1"/>
    <col min="14851" max="14851" width="40.7109375" style="42" customWidth="1"/>
    <col min="14852" max="14855" width="10.7109375" style="42" customWidth="1"/>
    <col min="14856" max="15105" width="11.42578125" style="42"/>
    <col min="15106" max="15106" width="5.140625" style="42" bestFit="1" customWidth="1"/>
    <col min="15107" max="15107" width="40.7109375" style="42" customWidth="1"/>
    <col min="15108" max="15111" width="10.7109375" style="42" customWidth="1"/>
    <col min="15112" max="15361" width="11.42578125" style="42"/>
    <col min="15362" max="15362" width="5.140625" style="42" bestFit="1" customWidth="1"/>
    <col min="15363" max="15363" width="40.7109375" style="42" customWidth="1"/>
    <col min="15364" max="15367" width="10.7109375" style="42" customWidth="1"/>
    <col min="15368" max="15617" width="11.42578125" style="42"/>
    <col min="15618" max="15618" width="5.140625" style="42" bestFit="1" customWidth="1"/>
    <col min="15619" max="15619" width="40.7109375" style="42" customWidth="1"/>
    <col min="15620" max="15623" width="10.7109375" style="42" customWidth="1"/>
    <col min="15624" max="15873" width="11.42578125" style="42"/>
    <col min="15874" max="15874" width="5.140625" style="42" bestFit="1" customWidth="1"/>
    <col min="15875" max="15875" width="40.7109375" style="42" customWidth="1"/>
    <col min="15876" max="15879" width="10.7109375" style="42" customWidth="1"/>
    <col min="15880" max="16129" width="11.42578125" style="42"/>
    <col min="16130" max="16130" width="5.140625" style="42" bestFit="1" customWidth="1"/>
    <col min="16131" max="16131" width="40.7109375" style="42" customWidth="1"/>
    <col min="16132" max="16135" width="10.7109375" style="42" customWidth="1"/>
    <col min="16136" max="16384" width="11.42578125" style="42"/>
  </cols>
  <sheetData>
    <row r="1" spans="1:7" s="37" customFormat="1" ht="25.5" x14ac:dyDescent="0.2">
      <c r="A1" s="81" t="s">
        <v>51</v>
      </c>
      <c r="B1" s="181" t="s">
        <v>52</v>
      </c>
      <c r="C1" s="182"/>
      <c r="D1" s="36" t="s">
        <v>13</v>
      </c>
      <c r="E1" s="36" t="s">
        <v>12</v>
      </c>
      <c r="F1" s="36" t="s">
        <v>70</v>
      </c>
      <c r="G1" s="93" t="s">
        <v>71</v>
      </c>
    </row>
    <row r="2" spans="1:7" s="38" customFormat="1" x14ac:dyDescent="0.2">
      <c r="A2" s="80"/>
      <c r="D2" s="39"/>
      <c r="E2" s="39"/>
      <c r="F2" s="39"/>
      <c r="G2" s="39"/>
    </row>
    <row r="3" spans="1:7" s="40" customFormat="1" x14ac:dyDescent="0.2">
      <c r="A3" s="80">
        <v>6</v>
      </c>
      <c r="B3" s="178" t="s">
        <v>146</v>
      </c>
      <c r="C3" s="178"/>
      <c r="D3" s="41"/>
      <c r="E3" s="41"/>
      <c r="F3" s="41"/>
      <c r="G3" s="41"/>
    </row>
    <row r="4" spans="1:7" s="40" customFormat="1" x14ac:dyDescent="0.2">
      <c r="A4" s="80"/>
      <c r="B4" s="79"/>
      <c r="C4" s="79"/>
      <c r="D4" s="41"/>
      <c r="E4" s="41"/>
      <c r="F4" s="41"/>
      <c r="G4" s="41"/>
    </row>
    <row r="5" spans="1:7" s="40" customFormat="1" ht="29.25" customHeight="1" x14ac:dyDescent="0.2">
      <c r="A5" s="80"/>
      <c r="B5" s="178" t="s">
        <v>294</v>
      </c>
      <c r="C5" s="178"/>
      <c r="D5" s="41"/>
      <c r="E5" s="41"/>
      <c r="F5" s="41"/>
      <c r="G5" s="41"/>
    </row>
    <row r="6" spans="1:7" s="40" customFormat="1" x14ac:dyDescent="0.2">
      <c r="A6" s="80"/>
      <c r="B6" s="43"/>
      <c r="C6" s="43"/>
      <c r="D6" s="41"/>
      <c r="E6" s="41"/>
      <c r="F6" s="41"/>
      <c r="G6" s="41"/>
    </row>
    <row r="7" spans="1:7" s="40" customFormat="1" ht="25.5" customHeight="1" x14ac:dyDescent="0.2">
      <c r="A7" s="80" t="s">
        <v>193</v>
      </c>
      <c r="B7" s="178" t="s">
        <v>149</v>
      </c>
      <c r="C7" s="178"/>
      <c r="D7" s="41"/>
      <c r="E7" s="41"/>
      <c r="F7" s="41"/>
      <c r="G7" s="41"/>
    </row>
    <row r="8" spans="1:7" s="40" customFormat="1" x14ac:dyDescent="0.2">
      <c r="A8" s="80"/>
      <c r="B8" s="40" t="s">
        <v>77</v>
      </c>
      <c r="C8" s="125" t="s">
        <v>80</v>
      </c>
      <c r="D8" s="41"/>
      <c r="E8" s="41"/>
      <c r="F8" s="41"/>
      <c r="G8" s="41"/>
    </row>
    <row r="9" spans="1:7" s="40" customFormat="1" x14ac:dyDescent="0.2">
      <c r="A9" s="80"/>
      <c r="B9" s="40" t="s">
        <v>150</v>
      </c>
      <c r="C9" s="70" t="str">
        <f>VLOOKUP(C8,Listen!$G$70:$J$74,4)</f>
        <v/>
      </c>
      <c r="D9" s="41"/>
      <c r="E9" s="41"/>
      <c r="F9" s="41"/>
      <c r="G9" s="41"/>
    </row>
    <row r="10" spans="1:7" s="40" customFormat="1" ht="42" customHeight="1" x14ac:dyDescent="0.2">
      <c r="A10" s="80"/>
      <c r="B10" s="178" t="s">
        <v>148</v>
      </c>
      <c r="C10" s="178"/>
      <c r="D10" s="41"/>
      <c r="E10" s="41"/>
      <c r="F10" s="41"/>
      <c r="G10" s="41"/>
    </row>
    <row r="11" spans="1:7" s="40" customFormat="1" ht="40.5" customHeight="1" x14ac:dyDescent="0.2">
      <c r="A11" s="80"/>
      <c r="B11" s="178" t="s">
        <v>151</v>
      </c>
      <c r="C11" s="178"/>
      <c r="D11" s="41"/>
      <c r="E11" s="41"/>
      <c r="F11" s="41"/>
      <c r="G11" s="41"/>
    </row>
    <row r="12" spans="1:7" s="40" customFormat="1" ht="39.75" customHeight="1" x14ac:dyDescent="0.2">
      <c r="A12" s="80"/>
      <c r="B12" s="178" t="s">
        <v>152</v>
      </c>
      <c r="C12" s="178"/>
      <c r="D12" s="41"/>
      <c r="E12" s="41"/>
      <c r="F12" s="41"/>
      <c r="G12" s="41"/>
    </row>
    <row r="13" spans="1:7" s="40" customFormat="1" ht="28.5" customHeight="1" x14ac:dyDescent="0.2">
      <c r="A13" s="80"/>
      <c r="B13" s="178" t="s">
        <v>138</v>
      </c>
      <c r="C13" s="178"/>
      <c r="D13" s="41"/>
      <c r="E13" s="41"/>
      <c r="F13" s="41"/>
      <c r="G13" s="41"/>
    </row>
    <row r="14" spans="1:7" s="40" customFormat="1" ht="25.5" customHeight="1" x14ac:dyDescent="0.2">
      <c r="A14" s="80"/>
      <c r="B14" s="178" t="s">
        <v>139</v>
      </c>
      <c r="C14" s="178"/>
      <c r="D14" s="41"/>
      <c r="E14" s="41"/>
      <c r="F14" s="41"/>
      <c r="G14" s="41"/>
    </row>
    <row r="15" spans="1:7" s="40" customFormat="1" x14ac:dyDescent="0.2">
      <c r="A15" s="80"/>
      <c r="B15" s="178" t="s">
        <v>140</v>
      </c>
      <c r="C15" s="178"/>
      <c r="D15" s="41"/>
      <c r="E15" s="41"/>
      <c r="F15" s="41"/>
      <c r="G15" s="41"/>
    </row>
    <row r="16" spans="1:7" s="40" customFormat="1" ht="27" customHeight="1" x14ac:dyDescent="0.2">
      <c r="A16" s="80"/>
      <c r="B16" s="178" t="s">
        <v>141</v>
      </c>
      <c r="C16" s="178"/>
      <c r="D16" s="41"/>
      <c r="E16" s="41"/>
      <c r="F16" s="41"/>
      <c r="G16" s="41"/>
    </row>
    <row r="17" spans="1:7" s="40" customFormat="1" x14ac:dyDescent="0.2">
      <c r="A17" s="80"/>
      <c r="B17" s="179" t="s">
        <v>326</v>
      </c>
      <c r="C17" s="178"/>
      <c r="D17" s="41"/>
      <c r="E17" s="41"/>
      <c r="F17" s="41"/>
      <c r="G17" s="41"/>
    </row>
    <row r="18" spans="1:7" s="40" customFormat="1" ht="27.75" customHeight="1" x14ac:dyDescent="0.2">
      <c r="A18" s="80"/>
      <c r="B18" s="178" t="s">
        <v>143</v>
      </c>
      <c r="C18" s="178"/>
      <c r="D18" s="41"/>
      <c r="E18" s="41"/>
      <c r="F18" s="41"/>
      <c r="G18" s="41"/>
    </row>
    <row r="19" spans="1:7" s="40" customFormat="1" ht="27.75" customHeight="1" x14ac:dyDescent="0.2">
      <c r="A19" s="80"/>
      <c r="B19" s="178" t="s">
        <v>145</v>
      </c>
      <c r="C19" s="178"/>
      <c r="D19" s="41"/>
      <c r="E19" s="41"/>
      <c r="F19" s="41"/>
      <c r="G19" s="41"/>
    </row>
    <row r="20" spans="1:7" s="40" customFormat="1" x14ac:dyDescent="0.2">
      <c r="A20" s="80"/>
      <c r="B20" s="178" t="s">
        <v>144</v>
      </c>
      <c r="C20" s="178"/>
      <c r="D20" s="41"/>
      <c r="E20" s="41"/>
      <c r="F20" s="41"/>
      <c r="G20" s="41"/>
    </row>
    <row r="21" spans="1:7" s="40" customFormat="1" ht="27.75" customHeight="1" x14ac:dyDescent="0.2">
      <c r="A21" s="80"/>
      <c r="B21" s="179" t="s">
        <v>290</v>
      </c>
      <c r="C21" s="178"/>
      <c r="D21" s="41"/>
      <c r="E21" s="41"/>
      <c r="F21" s="41"/>
      <c r="G21" s="41"/>
    </row>
    <row r="22" spans="1:7" s="40" customFormat="1" x14ac:dyDescent="0.2">
      <c r="A22" s="80"/>
      <c r="B22" s="180" t="s">
        <v>80</v>
      </c>
      <c r="C22" s="180"/>
      <c r="D22" s="41"/>
      <c r="E22" s="41"/>
      <c r="F22" s="41"/>
      <c r="G22" s="41"/>
    </row>
    <row r="23" spans="1:7" s="40" customFormat="1" ht="28.5" customHeight="1" x14ac:dyDescent="0.2">
      <c r="A23" s="80"/>
      <c r="B23" s="178" t="s">
        <v>293</v>
      </c>
      <c r="C23" s="178"/>
      <c r="D23" s="41"/>
      <c r="E23" s="41"/>
      <c r="F23" s="41"/>
      <c r="G23" s="41"/>
    </row>
    <row r="25" spans="1:7" s="40" customFormat="1" x14ac:dyDescent="0.2">
      <c r="A25" s="80"/>
      <c r="B25" s="20" t="s">
        <v>53</v>
      </c>
      <c r="C25" s="77"/>
      <c r="D25" s="123"/>
      <c r="E25" s="19" t="s">
        <v>20</v>
      </c>
      <c r="F25" s="124"/>
      <c r="G25" s="25">
        <f>D25*F25</f>
        <v>0</v>
      </c>
    </row>
    <row r="26" spans="1:7" s="40" customFormat="1" x14ac:dyDescent="0.2">
      <c r="A26" s="80"/>
      <c r="B26" s="20"/>
      <c r="C26" s="77"/>
      <c r="D26" s="19"/>
      <c r="E26" s="19"/>
      <c r="F26" s="19"/>
      <c r="G26" s="19"/>
    </row>
    <row r="27" spans="1:7" s="40" customFormat="1" x14ac:dyDescent="0.2">
      <c r="A27" s="80"/>
      <c r="B27" s="20" t="s">
        <v>54</v>
      </c>
      <c r="C27" s="77"/>
      <c r="D27" s="123"/>
      <c r="E27" s="19" t="s">
        <v>20</v>
      </c>
      <c r="F27" s="124"/>
      <c r="G27" s="25">
        <f>D27*F27</f>
        <v>0</v>
      </c>
    </row>
    <row r="30" spans="1:7" s="40" customFormat="1" ht="25.5" customHeight="1" x14ac:dyDescent="0.2">
      <c r="A30" s="80" t="s">
        <v>194</v>
      </c>
      <c r="B30" s="178" t="s">
        <v>149</v>
      </c>
      <c r="C30" s="178"/>
      <c r="D30" s="41"/>
      <c r="E30" s="41"/>
      <c r="F30" s="41"/>
      <c r="G30" s="41"/>
    </row>
    <row r="31" spans="1:7" s="40" customFormat="1" x14ac:dyDescent="0.2">
      <c r="A31" s="80"/>
      <c r="B31" s="40" t="s">
        <v>77</v>
      </c>
      <c r="C31" s="125" t="s">
        <v>80</v>
      </c>
      <c r="D31" s="41"/>
      <c r="E31" s="41"/>
      <c r="F31" s="41"/>
      <c r="G31" s="41"/>
    </row>
    <row r="32" spans="1:7" s="40" customFormat="1" x14ac:dyDescent="0.2">
      <c r="A32" s="80"/>
      <c r="B32" s="40" t="s">
        <v>150</v>
      </c>
      <c r="C32" s="70" t="str">
        <f>VLOOKUP(C31,Listen!$G$70:$J$74,4)</f>
        <v/>
      </c>
      <c r="D32" s="41"/>
      <c r="E32" s="41"/>
      <c r="F32" s="41"/>
      <c r="G32" s="41"/>
    </row>
    <row r="33" spans="1:7" x14ac:dyDescent="0.2">
      <c r="B33" s="178" t="s">
        <v>81</v>
      </c>
      <c r="C33" s="178"/>
    </row>
    <row r="35" spans="1:7" s="40" customFormat="1" x14ac:dyDescent="0.2">
      <c r="A35" s="80"/>
      <c r="B35" s="20" t="s">
        <v>53</v>
      </c>
      <c r="C35" s="77"/>
      <c r="D35" s="123"/>
      <c r="E35" s="19" t="s">
        <v>20</v>
      </c>
      <c r="F35" s="124"/>
      <c r="G35" s="25">
        <f>D35*F35</f>
        <v>0</v>
      </c>
    </row>
    <row r="36" spans="1:7" s="40" customFormat="1" x14ac:dyDescent="0.2">
      <c r="A36" s="80"/>
      <c r="B36" s="20"/>
      <c r="C36" s="77"/>
      <c r="D36" s="19"/>
      <c r="E36" s="19"/>
      <c r="F36" s="19"/>
      <c r="G36" s="19"/>
    </row>
    <row r="37" spans="1:7" s="40" customFormat="1" x14ac:dyDescent="0.2">
      <c r="A37" s="80"/>
      <c r="B37" s="20" t="s">
        <v>54</v>
      </c>
      <c r="C37" s="77"/>
      <c r="D37" s="123"/>
      <c r="E37" s="19" t="s">
        <v>20</v>
      </c>
      <c r="F37" s="124"/>
      <c r="G37" s="25">
        <f>D37*F37</f>
        <v>0</v>
      </c>
    </row>
    <row r="40" spans="1:7" x14ac:dyDescent="0.2">
      <c r="A40" s="82" t="s">
        <v>269</v>
      </c>
      <c r="G40" s="75">
        <f>SUM(G2:G39)</f>
        <v>0</v>
      </c>
    </row>
  </sheetData>
  <mergeCells count="20">
    <mergeCell ref="B11:C11"/>
    <mergeCell ref="B1:C1"/>
    <mergeCell ref="B3:C3"/>
    <mergeCell ref="B5:C5"/>
    <mergeCell ref="B7:C7"/>
    <mergeCell ref="B10:C10"/>
    <mergeCell ref="B33:C33"/>
    <mergeCell ref="B19:C19"/>
    <mergeCell ref="B20:C20"/>
    <mergeCell ref="B23:C23"/>
    <mergeCell ref="B12:C12"/>
    <mergeCell ref="B30:C30"/>
    <mergeCell ref="B13:C13"/>
    <mergeCell ref="B14:C14"/>
    <mergeCell ref="B15:C15"/>
    <mergeCell ref="B16:C16"/>
    <mergeCell ref="B17:C17"/>
    <mergeCell ref="B18:C18"/>
    <mergeCell ref="B21:C21"/>
    <mergeCell ref="B22:C22"/>
  </mergeCells>
  <pageMargins left="0.70866141732283472" right="0.70866141732283472" top="0.78740157480314965" bottom="0.78740157480314965" header="0.31496062992125984" footer="0.31496062992125984"/>
  <pageSetup paperSize="9" scale="95" fitToHeight="10" orientation="portrait" r:id="rId1"/>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Listen!$G$70:$G$74</xm:f>
          </x14:formula1>
          <xm:sqref>C8 C31</xm:sqref>
        </x14:dataValidation>
        <x14:dataValidation type="list" allowBlank="1" showInputMessage="1" showErrorMessage="1">
          <x14:formula1>
            <xm:f>Listen!$B$76:$B$78</xm:f>
          </x14:formula1>
          <xm:sqref>B22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topLeftCell="A10" zoomScaleNormal="100" workbookViewId="0">
      <selection activeCell="B19" sqref="B19:C19"/>
    </sheetView>
  </sheetViews>
  <sheetFormatPr baseColWidth="10" defaultRowHeight="12.75" x14ac:dyDescent="0.2"/>
  <cols>
    <col min="1" max="1" width="7" style="80" bestFit="1" customWidth="1"/>
    <col min="2" max="2" width="25.7109375" style="40" customWidth="1"/>
    <col min="3" max="3" width="17.7109375" style="40" customWidth="1"/>
    <col min="4" max="7" width="10.7109375" style="41" customWidth="1"/>
    <col min="8" max="8" width="11.42578125" style="40"/>
    <col min="9" max="257" width="11.42578125" style="42"/>
    <col min="258" max="258" width="5.140625" style="42" bestFit="1" customWidth="1"/>
    <col min="259" max="259" width="40.7109375" style="42" customWidth="1"/>
    <col min="260" max="263" width="10.7109375" style="42" customWidth="1"/>
    <col min="264" max="513" width="11.42578125" style="42"/>
    <col min="514" max="514" width="5.140625" style="42" bestFit="1" customWidth="1"/>
    <col min="515" max="515" width="40.7109375" style="42" customWidth="1"/>
    <col min="516" max="519" width="10.7109375" style="42" customWidth="1"/>
    <col min="520" max="769" width="11.42578125" style="42"/>
    <col min="770" max="770" width="5.140625" style="42" bestFit="1" customWidth="1"/>
    <col min="771" max="771" width="40.7109375" style="42" customWidth="1"/>
    <col min="772" max="775" width="10.7109375" style="42" customWidth="1"/>
    <col min="776" max="1025" width="11.42578125" style="42"/>
    <col min="1026" max="1026" width="5.140625" style="42" bestFit="1" customWidth="1"/>
    <col min="1027" max="1027" width="40.7109375" style="42" customWidth="1"/>
    <col min="1028" max="1031" width="10.7109375" style="42" customWidth="1"/>
    <col min="1032" max="1281" width="11.42578125" style="42"/>
    <col min="1282" max="1282" width="5.140625" style="42" bestFit="1" customWidth="1"/>
    <col min="1283" max="1283" width="40.7109375" style="42" customWidth="1"/>
    <col min="1284" max="1287" width="10.7109375" style="42" customWidth="1"/>
    <col min="1288" max="1537" width="11.42578125" style="42"/>
    <col min="1538" max="1538" width="5.140625" style="42" bestFit="1" customWidth="1"/>
    <col min="1539" max="1539" width="40.7109375" style="42" customWidth="1"/>
    <col min="1540" max="1543" width="10.7109375" style="42" customWidth="1"/>
    <col min="1544" max="1793" width="11.42578125" style="42"/>
    <col min="1794" max="1794" width="5.140625" style="42" bestFit="1" customWidth="1"/>
    <col min="1795" max="1795" width="40.7109375" style="42" customWidth="1"/>
    <col min="1796" max="1799" width="10.7109375" style="42" customWidth="1"/>
    <col min="1800" max="2049" width="11.42578125" style="42"/>
    <col min="2050" max="2050" width="5.140625" style="42" bestFit="1" customWidth="1"/>
    <col min="2051" max="2051" width="40.7109375" style="42" customWidth="1"/>
    <col min="2052" max="2055" width="10.7109375" style="42" customWidth="1"/>
    <col min="2056" max="2305" width="11.42578125" style="42"/>
    <col min="2306" max="2306" width="5.140625" style="42" bestFit="1" customWidth="1"/>
    <col min="2307" max="2307" width="40.7109375" style="42" customWidth="1"/>
    <col min="2308" max="2311" width="10.7109375" style="42" customWidth="1"/>
    <col min="2312" max="2561" width="11.42578125" style="42"/>
    <col min="2562" max="2562" width="5.140625" style="42" bestFit="1" customWidth="1"/>
    <col min="2563" max="2563" width="40.7109375" style="42" customWidth="1"/>
    <col min="2564" max="2567" width="10.7109375" style="42" customWidth="1"/>
    <col min="2568" max="2817" width="11.42578125" style="42"/>
    <col min="2818" max="2818" width="5.140625" style="42" bestFit="1" customWidth="1"/>
    <col min="2819" max="2819" width="40.7109375" style="42" customWidth="1"/>
    <col min="2820" max="2823" width="10.7109375" style="42" customWidth="1"/>
    <col min="2824" max="3073" width="11.42578125" style="42"/>
    <col min="3074" max="3074" width="5.140625" style="42" bestFit="1" customWidth="1"/>
    <col min="3075" max="3075" width="40.7109375" style="42" customWidth="1"/>
    <col min="3076" max="3079" width="10.7109375" style="42" customWidth="1"/>
    <col min="3080" max="3329" width="11.42578125" style="42"/>
    <col min="3330" max="3330" width="5.140625" style="42" bestFit="1" customWidth="1"/>
    <col min="3331" max="3331" width="40.7109375" style="42" customWidth="1"/>
    <col min="3332" max="3335" width="10.7109375" style="42" customWidth="1"/>
    <col min="3336" max="3585" width="11.42578125" style="42"/>
    <col min="3586" max="3586" width="5.140625" style="42" bestFit="1" customWidth="1"/>
    <col min="3587" max="3587" width="40.7109375" style="42" customWidth="1"/>
    <col min="3588" max="3591" width="10.7109375" style="42" customWidth="1"/>
    <col min="3592" max="3841" width="11.42578125" style="42"/>
    <col min="3842" max="3842" width="5.140625" style="42" bestFit="1" customWidth="1"/>
    <col min="3843" max="3843" width="40.7109375" style="42" customWidth="1"/>
    <col min="3844" max="3847" width="10.7109375" style="42" customWidth="1"/>
    <col min="3848" max="4097" width="11.42578125" style="42"/>
    <col min="4098" max="4098" width="5.140625" style="42" bestFit="1" customWidth="1"/>
    <col min="4099" max="4099" width="40.7109375" style="42" customWidth="1"/>
    <col min="4100" max="4103" width="10.7109375" style="42" customWidth="1"/>
    <col min="4104" max="4353" width="11.42578125" style="42"/>
    <col min="4354" max="4354" width="5.140625" style="42" bestFit="1" customWidth="1"/>
    <col min="4355" max="4355" width="40.7109375" style="42" customWidth="1"/>
    <col min="4356" max="4359" width="10.7109375" style="42" customWidth="1"/>
    <col min="4360" max="4609" width="11.42578125" style="42"/>
    <col min="4610" max="4610" width="5.140625" style="42" bestFit="1" customWidth="1"/>
    <col min="4611" max="4611" width="40.7109375" style="42" customWidth="1"/>
    <col min="4612" max="4615" width="10.7109375" style="42" customWidth="1"/>
    <col min="4616" max="4865" width="11.42578125" style="42"/>
    <col min="4866" max="4866" width="5.140625" style="42" bestFit="1" customWidth="1"/>
    <col min="4867" max="4867" width="40.7109375" style="42" customWidth="1"/>
    <col min="4868" max="4871" width="10.7109375" style="42" customWidth="1"/>
    <col min="4872" max="5121" width="11.42578125" style="42"/>
    <col min="5122" max="5122" width="5.140625" style="42" bestFit="1" customWidth="1"/>
    <col min="5123" max="5123" width="40.7109375" style="42" customWidth="1"/>
    <col min="5124" max="5127" width="10.7109375" style="42" customWidth="1"/>
    <col min="5128" max="5377" width="11.42578125" style="42"/>
    <col min="5378" max="5378" width="5.140625" style="42" bestFit="1" customWidth="1"/>
    <col min="5379" max="5379" width="40.7109375" style="42" customWidth="1"/>
    <col min="5380" max="5383" width="10.7109375" style="42" customWidth="1"/>
    <col min="5384" max="5633" width="11.42578125" style="42"/>
    <col min="5634" max="5634" width="5.140625" style="42" bestFit="1" customWidth="1"/>
    <col min="5635" max="5635" width="40.7109375" style="42" customWidth="1"/>
    <col min="5636" max="5639" width="10.7109375" style="42" customWidth="1"/>
    <col min="5640" max="5889" width="11.42578125" style="42"/>
    <col min="5890" max="5890" width="5.140625" style="42" bestFit="1" customWidth="1"/>
    <col min="5891" max="5891" width="40.7109375" style="42" customWidth="1"/>
    <col min="5892" max="5895" width="10.7109375" style="42" customWidth="1"/>
    <col min="5896" max="6145" width="11.42578125" style="42"/>
    <col min="6146" max="6146" width="5.140625" style="42" bestFit="1" customWidth="1"/>
    <col min="6147" max="6147" width="40.7109375" style="42" customWidth="1"/>
    <col min="6148" max="6151" width="10.7109375" style="42" customWidth="1"/>
    <col min="6152" max="6401" width="11.42578125" style="42"/>
    <col min="6402" max="6402" width="5.140625" style="42" bestFit="1" customWidth="1"/>
    <col min="6403" max="6403" width="40.7109375" style="42" customWidth="1"/>
    <col min="6404" max="6407" width="10.7109375" style="42" customWidth="1"/>
    <col min="6408" max="6657" width="11.42578125" style="42"/>
    <col min="6658" max="6658" width="5.140625" style="42" bestFit="1" customWidth="1"/>
    <col min="6659" max="6659" width="40.7109375" style="42" customWidth="1"/>
    <col min="6660" max="6663" width="10.7109375" style="42" customWidth="1"/>
    <col min="6664" max="6913" width="11.42578125" style="42"/>
    <col min="6914" max="6914" width="5.140625" style="42" bestFit="1" customWidth="1"/>
    <col min="6915" max="6915" width="40.7109375" style="42" customWidth="1"/>
    <col min="6916" max="6919" width="10.7109375" style="42" customWidth="1"/>
    <col min="6920" max="7169" width="11.42578125" style="42"/>
    <col min="7170" max="7170" width="5.140625" style="42" bestFit="1" customWidth="1"/>
    <col min="7171" max="7171" width="40.7109375" style="42" customWidth="1"/>
    <col min="7172" max="7175" width="10.7109375" style="42" customWidth="1"/>
    <col min="7176" max="7425" width="11.42578125" style="42"/>
    <col min="7426" max="7426" width="5.140625" style="42" bestFit="1" customWidth="1"/>
    <col min="7427" max="7427" width="40.7109375" style="42" customWidth="1"/>
    <col min="7428" max="7431" width="10.7109375" style="42" customWidth="1"/>
    <col min="7432" max="7681" width="11.42578125" style="42"/>
    <col min="7682" max="7682" width="5.140625" style="42" bestFit="1" customWidth="1"/>
    <col min="7683" max="7683" width="40.7109375" style="42" customWidth="1"/>
    <col min="7684" max="7687" width="10.7109375" style="42" customWidth="1"/>
    <col min="7688" max="7937" width="11.42578125" style="42"/>
    <col min="7938" max="7938" width="5.140625" style="42" bestFit="1" customWidth="1"/>
    <col min="7939" max="7939" width="40.7109375" style="42" customWidth="1"/>
    <col min="7940" max="7943" width="10.7109375" style="42" customWidth="1"/>
    <col min="7944" max="8193" width="11.42578125" style="42"/>
    <col min="8194" max="8194" width="5.140625" style="42" bestFit="1" customWidth="1"/>
    <col min="8195" max="8195" width="40.7109375" style="42" customWidth="1"/>
    <col min="8196" max="8199" width="10.7109375" style="42" customWidth="1"/>
    <col min="8200" max="8449" width="11.42578125" style="42"/>
    <col min="8450" max="8450" width="5.140625" style="42" bestFit="1" customWidth="1"/>
    <col min="8451" max="8451" width="40.7109375" style="42" customWidth="1"/>
    <col min="8452" max="8455" width="10.7109375" style="42" customWidth="1"/>
    <col min="8456" max="8705" width="11.42578125" style="42"/>
    <col min="8706" max="8706" width="5.140625" style="42" bestFit="1" customWidth="1"/>
    <col min="8707" max="8707" width="40.7109375" style="42" customWidth="1"/>
    <col min="8708" max="8711" width="10.7109375" style="42" customWidth="1"/>
    <col min="8712" max="8961" width="11.42578125" style="42"/>
    <col min="8962" max="8962" width="5.140625" style="42" bestFit="1" customWidth="1"/>
    <col min="8963" max="8963" width="40.7109375" style="42" customWidth="1"/>
    <col min="8964" max="8967" width="10.7109375" style="42" customWidth="1"/>
    <col min="8968" max="9217" width="11.42578125" style="42"/>
    <col min="9218" max="9218" width="5.140625" style="42" bestFit="1" customWidth="1"/>
    <col min="9219" max="9219" width="40.7109375" style="42" customWidth="1"/>
    <col min="9220" max="9223" width="10.7109375" style="42" customWidth="1"/>
    <col min="9224" max="9473" width="11.42578125" style="42"/>
    <col min="9474" max="9474" width="5.140625" style="42" bestFit="1" customWidth="1"/>
    <col min="9475" max="9475" width="40.7109375" style="42" customWidth="1"/>
    <col min="9476" max="9479" width="10.7109375" style="42" customWidth="1"/>
    <col min="9480" max="9729" width="11.42578125" style="42"/>
    <col min="9730" max="9730" width="5.140625" style="42" bestFit="1" customWidth="1"/>
    <col min="9731" max="9731" width="40.7109375" style="42" customWidth="1"/>
    <col min="9732" max="9735" width="10.7109375" style="42" customWidth="1"/>
    <col min="9736" max="9985" width="11.42578125" style="42"/>
    <col min="9986" max="9986" width="5.140625" style="42" bestFit="1" customWidth="1"/>
    <col min="9987" max="9987" width="40.7109375" style="42" customWidth="1"/>
    <col min="9988" max="9991" width="10.7109375" style="42" customWidth="1"/>
    <col min="9992" max="10241" width="11.42578125" style="42"/>
    <col min="10242" max="10242" width="5.140625" style="42" bestFit="1" customWidth="1"/>
    <col min="10243" max="10243" width="40.7109375" style="42" customWidth="1"/>
    <col min="10244" max="10247" width="10.7109375" style="42" customWidth="1"/>
    <col min="10248" max="10497" width="11.42578125" style="42"/>
    <col min="10498" max="10498" width="5.140625" style="42" bestFit="1" customWidth="1"/>
    <col min="10499" max="10499" width="40.7109375" style="42" customWidth="1"/>
    <col min="10500" max="10503" width="10.7109375" style="42" customWidth="1"/>
    <col min="10504" max="10753" width="11.42578125" style="42"/>
    <col min="10754" max="10754" width="5.140625" style="42" bestFit="1" customWidth="1"/>
    <col min="10755" max="10755" width="40.7109375" style="42" customWidth="1"/>
    <col min="10756" max="10759" width="10.7109375" style="42" customWidth="1"/>
    <col min="10760" max="11009" width="11.42578125" style="42"/>
    <col min="11010" max="11010" width="5.140625" style="42" bestFit="1" customWidth="1"/>
    <col min="11011" max="11011" width="40.7109375" style="42" customWidth="1"/>
    <col min="11012" max="11015" width="10.7109375" style="42" customWidth="1"/>
    <col min="11016" max="11265" width="11.42578125" style="42"/>
    <col min="11266" max="11266" width="5.140625" style="42" bestFit="1" customWidth="1"/>
    <col min="11267" max="11267" width="40.7109375" style="42" customWidth="1"/>
    <col min="11268" max="11271" width="10.7109375" style="42" customWidth="1"/>
    <col min="11272" max="11521" width="11.42578125" style="42"/>
    <col min="11522" max="11522" width="5.140625" style="42" bestFit="1" customWidth="1"/>
    <col min="11523" max="11523" width="40.7109375" style="42" customWidth="1"/>
    <col min="11524" max="11527" width="10.7109375" style="42" customWidth="1"/>
    <col min="11528" max="11777" width="11.42578125" style="42"/>
    <col min="11778" max="11778" width="5.140625" style="42" bestFit="1" customWidth="1"/>
    <col min="11779" max="11779" width="40.7109375" style="42" customWidth="1"/>
    <col min="11780" max="11783" width="10.7109375" style="42" customWidth="1"/>
    <col min="11784" max="12033" width="11.42578125" style="42"/>
    <col min="12034" max="12034" width="5.140625" style="42" bestFit="1" customWidth="1"/>
    <col min="12035" max="12035" width="40.7109375" style="42" customWidth="1"/>
    <col min="12036" max="12039" width="10.7109375" style="42" customWidth="1"/>
    <col min="12040" max="12289" width="11.42578125" style="42"/>
    <col min="12290" max="12290" width="5.140625" style="42" bestFit="1" customWidth="1"/>
    <col min="12291" max="12291" width="40.7109375" style="42" customWidth="1"/>
    <col min="12292" max="12295" width="10.7109375" style="42" customWidth="1"/>
    <col min="12296" max="12545" width="11.42578125" style="42"/>
    <col min="12546" max="12546" width="5.140625" style="42" bestFit="1" customWidth="1"/>
    <col min="12547" max="12547" width="40.7109375" style="42" customWidth="1"/>
    <col min="12548" max="12551" width="10.7109375" style="42" customWidth="1"/>
    <col min="12552" max="12801" width="11.42578125" style="42"/>
    <col min="12802" max="12802" width="5.140625" style="42" bestFit="1" customWidth="1"/>
    <col min="12803" max="12803" width="40.7109375" style="42" customWidth="1"/>
    <col min="12804" max="12807" width="10.7109375" style="42" customWidth="1"/>
    <col min="12808" max="13057" width="11.42578125" style="42"/>
    <col min="13058" max="13058" width="5.140625" style="42" bestFit="1" customWidth="1"/>
    <col min="13059" max="13059" width="40.7109375" style="42" customWidth="1"/>
    <col min="13060" max="13063" width="10.7109375" style="42" customWidth="1"/>
    <col min="13064" max="13313" width="11.42578125" style="42"/>
    <col min="13314" max="13314" width="5.140625" style="42" bestFit="1" customWidth="1"/>
    <col min="13315" max="13315" width="40.7109375" style="42" customWidth="1"/>
    <col min="13316" max="13319" width="10.7109375" style="42" customWidth="1"/>
    <col min="13320" max="13569" width="11.42578125" style="42"/>
    <col min="13570" max="13570" width="5.140625" style="42" bestFit="1" customWidth="1"/>
    <col min="13571" max="13571" width="40.7109375" style="42" customWidth="1"/>
    <col min="13572" max="13575" width="10.7109375" style="42" customWidth="1"/>
    <col min="13576" max="13825" width="11.42578125" style="42"/>
    <col min="13826" max="13826" width="5.140625" style="42" bestFit="1" customWidth="1"/>
    <col min="13827" max="13827" width="40.7109375" style="42" customWidth="1"/>
    <col min="13828" max="13831" width="10.7109375" style="42" customWidth="1"/>
    <col min="13832" max="14081" width="11.42578125" style="42"/>
    <col min="14082" max="14082" width="5.140625" style="42" bestFit="1" customWidth="1"/>
    <col min="14083" max="14083" width="40.7109375" style="42" customWidth="1"/>
    <col min="14084" max="14087" width="10.7109375" style="42" customWidth="1"/>
    <col min="14088" max="14337" width="11.42578125" style="42"/>
    <col min="14338" max="14338" width="5.140625" style="42" bestFit="1" customWidth="1"/>
    <col min="14339" max="14339" width="40.7109375" style="42" customWidth="1"/>
    <col min="14340" max="14343" width="10.7109375" style="42" customWidth="1"/>
    <col min="14344" max="14593" width="11.42578125" style="42"/>
    <col min="14594" max="14594" width="5.140625" style="42" bestFit="1" customWidth="1"/>
    <col min="14595" max="14595" width="40.7109375" style="42" customWidth="1"/>
    <col min="14596" max="14599" width="10.7109375" style="42" customWidth="1"/>
    <col min="14600" max="14849" width="11.42578125" style="42"/>
    <col min="14850" max="14850" width="5.140625" style="42" bestFit="1" customWidth="1"/>
    <col min="14851" max="14851" width="40.7109375" style="42" customWidth="1"/>
    <col min="14852" max="14855" width="10.7109375" style="42" customWidth="1"/>
    <col min="14856" max="15105" width="11.42578125" style="42"/>
    <col min="15106" max="15106" width="5.140625" style="42" bestFit="1" customWidth="1"/>
    <col min="15107" max="15107" width="40.7109375" style="42" customWidth="1"/>
    <col min="15108" max="15111" width="10.7109375" style="42" customWidth="1"/>
    <col min="15112" max="15361" width="11.42578125" style="42"/>
    <col min="15362" max="15362" width="5.140625" style="42" bestFit="1" customWidth="1"/>
    <col min="15363" max="15363" width="40.7109375" style="42" customWidth="1"/>
    <col min="15364" max="15367" width="10.7109375" style="42" customWidth="1"/>
    <col min="15368" max="15617" width="11.42578125" style="42"/>
    <col min="15618" max="15618" width="5.140625" style="42" bestFit="1" customWidth="1"/>
    <col min="15619" max="15619" width="40.7109375" style="42" customWidth="1"/>
    <col min="15620" max="15623" width="10.7109375" style="42" customWidth="1"/>
    <col min="15624" max="15873" width="11.42578125" style="42"/>
    <col min="15874" max="15874" width="5.140625" style="42" bestFit="1" customWidth="1"/>
    <col min="15875" max="15875" width="40.7109375" style="42" customWidth="1"/>
    <col min="15876" max="15879" width="10.7109375" style="42" customWidth="1"/>
    <col min="15880" max="16129" width="11.42578125" style="42"/>
    <col min="16130" max="16130" width="5.140625" style="42" bestFit="1" customWidth="1"/>
    <col min="16131" max="16131" width="40.7109375" style="42" customWidth="1"/>
    <col min="16132" max="16135" width="10.7109375" style="42" customWidth="1"/>
    <col min="16136" max="16384" width="11.42578125" style="42"/>
  </cols>
  <sheetData>
    <row r="1" spans="1:7" s="37" customFormat="1" ht="25.5" x14ac:dyDescent="0.2">
      <c r="A1" s="81" t="s">
        <v>51</v>
      </c>
      <c r="B1" s="181" t="s">
        <v>52</v>
      </c>
      <c r="C1" s="182"/>
      <c r="D1" s="36" t="s">
        <v>13</v>
      </c>
      <c r="E1" s="36" t="s">
        <v>12</v>
      </c>
      <c r="F1" s="36" t="s">
        <v>70</v>
      </c>
      <c r="G1" s="93" t="s">
        <v>71</v>
      </c>
    </row>
    <row r="2" spans="1:7" s="38" customFormat="1" x14ac:dyDescent="0.2">
      <c r="A2" s="80"/>
      <c r="D2" s="39"/>
      <c r="E2" s="39"/>
      <c r="F2" s="39"/>
      <c r="G2" s="39"/>
    </row>
    <row r="3" spans="1:7" s="40" customFormat="1" x14ac:dyDescent="0.2">
      <c r="A3" s="80" t="s">
        <v>195</v>
      </c>
      <c r="B3" s="178" t="s">
        <v>147</v>
      </c>
      <c r="C3" s="178"/>
      <c r="D3" s="41"/>
      <c r="E3" s="41"/>
      <c r="F3" s="41"/>
      <c r="G3" s="41"/>
    </row>
    <row r="4" spans="1:7" s="40" customFormat="1" x14ac:dyDescent="0.2">
      <c r="A4" s="80"/>
      <c r="B4" s="79"/>
      <c r="C4" s="79"/>
      <c r="D4" s="41"/>
      <c r="E4" s="41"/>
      <c r="F4" s="41"/>
      <c r="G4" s="41"/>
    </row>
    <row r="5" spans="1:7" s="40" customFormat="1" x14ac:dyDescent="0.2">
      <c r="A5" s="80" t="s">
        <v>196</v>
      </c>
      <c r="B5" s="178" t="s">
        <v>230</v>
      </c>
      <c r="C5" s="178"/>
      <c r="D5" s="41"/>
      <c r="E5" s="41"/>
      <c r="F5" s="41"/>
      <c r="G5" s="41"/>
    </row>
    <row r="6" spans="1:7" s="40" customFormat="1" ht="15" customHeight="1" x14ac:dyDescent="0.2">
      <c r="A6" s="80"/>
      <c r="B6" s="178" t="s">
        <v>232</v>
      </c>
      <c r="C6" s="178"/>
      <c r="D6" s="41"/>
      <c r="E6" s="41"/>
      <c r="F6" s="41"/>
      <c r="G6" s="41"/>
    </row>
    <row r="7" spans="1:7" s="40" customFormat="1" ht="25.5" customHeight="1" x14ac:dyDescent="0.2">
      <c r="A7" s="80"/>
      <c r="B7" s="178" t="s">
        <v>158</v>
      </c>
      <c r="C7" s="178"/>
      <c r="D7" s="41"/>
      <c r="E7" s="41"/>
      <c r="F7" s="41"/>
      <c r="G7" s="41"/>
    </row>
    <row r="8" spans="1:7" s="40" customFormat="1" x14ac:dyDescent="0.2">
      <c r="A8" s="80"/>
      <c r="B8" s="40" t="s">
        <v>77</v>
      </c>
      <c r="C8" s="38" t="str">
        <f>Listen!G80</f>
        <v>599 / 125 / 399 mm</v>
      </c>
      <c r="D8" s="41"/>
      <c r="E8" s="41"/>
      <c r="F8" s="41"/>
      <c r="G8" s="41"/>
    </row>
    <row r="9" spans="1:7" s="40" customFormat="1" ht="40.5" customHeight="1" x14ac:dyDescent="0.2">
      <c r="A9" s="80"/>
      <c r="B9" s="178" t="s">
        <v>153</v>
      </c>
      <c r="C9" s="178"/>
      <c r="D9" s="41"/>
      <c r="E9" s="41"/>
      <c r="F9" s="41"/>
      <c r="G9" s="41"/>
    </row>
    <row r="10" spans="1:7" s="40" customFormat="1" ht="28.5" customHeight="1" x14ac:dyDescent="0.2">
      <c r="A10" s="80"/>
      <c r="B10" s="178" t="s">
        <v>138</v>
      </c>
      <c r="C10" s="178"/>
      <c r="D10" s="41"/>
      <c r="E10" s="41"/>
      <c r="F10" s="41"/>
      <c r="G10" s="41"/>
    </row>
    <row r="11" spans="1:7" s="40" customFormat="1" ht="25.5" customHeight="1" x14ac:dyDescent="0.2">
      <c r="A11" s="80"/>
      <c r="B11" s="178" t="s">
        <v>139</v>
      </c>
      <c r="C11" s="178"/>
      <c r="D11" s="41"/>
      <c r="E11" s="41"/>
      <c r="F11" s="41"/>
      <c r="G11" s="41"/>
    </row>
    <row r="12" spans="1:7" s="40" customFormat="1" x14ac:dyDescent="0.2">
      <c r="A12" s="80"/>
      <c r="B12" s="178" t="s">
        <v>140</v>
      </c>
      <c r="C12" s="178"/>
      <c r="D12" s="41"/>
      <c r="E12" s="41"/>
      <c r="F12" s="41"/>
      <c r="G12" s="41"/>
    </row>
    <row r="13" spans="1:7" s="40" customFormat="1" ht="27" customHeight="1" x14ac:dyDescent="0.2">
      <c r="A13" s="80"/>
      <c r="B13" s="178" t="s">
        <v>141</v>
      </c>
      <c r="C13" s="178"/>
      <c r="D13" s="41"/>
      <c r="E13" s="41"/>
      <c r="F13" s="41"/>
      <c r="G13" s="41"/>
    </row>
    <row r="14" spans="1:7" s="40" customFormat="1" ht="27" customHeight="1" x14ac:dyDescent="0.2">
      <c r="A14" s="80"/>
      <c r="B14" s="179" t="s">
        <v>142</v>
      </c>
      <c r="C14" s="179"/>
      <c r="D14" s="41"/>
      <c r="E14" s="41"/>
      <c r="F14" s="41"/>
      <c r="G14" s="41"/>
    </row>
    <row r="15" spans="1:7" s="40" customFormat="1" ht="27.75" customHeight="1" x14ac:dyDescent="0.2">
      <c r="A15" s="80"/>
      <c r="B15" s="178" t="s">
        <v>143</v>
      </c>
      <c r="C15" s="178"/>
      <c r="D15" s="41"/>
      <c r="E15" s="41"/>
      <c r="F15" s="41"/>
      <c r="G15" s="41"/>
    </row>
    <row r="16" spans="1:7" s="40" customFormat="1" ht="27.75" customHeight="1" x14ac:dyDescent="0.2">
      <c r="A16" s="80"/>
      <c r="B16" s="178" t="s">
        <v>145</v>
      </c>
      <c r="C16" s="178"/>
      <c r="D16" s="41"/>
      <c r="E16" s="41"/>
      <c r="F16" s="41"/>
      <c r="G16" s="41"/>
    </row>
    <row r="17" spans="1:7" s="40" customFormat="1" x14ac:dyDescent="0.2">
      <c r="A17" s="80"/>
      <c r="B17" s="178" t="s">
        <v>144</v>
      </c>
      <c r="C17" s="178"/>
      <c r="D17" s="41"/>
      <c r="E17" s="41"/>
      <c r="F17" s="41"/>
      <c r="G17" s="41"/>
    </row>
    <row r="18" spans="1:7" s="40" customFormat="1" ht="27.75" customHeight="1" x14ac:dyDescent="0.2">
      <c r="A18" s="80"/>
      <c r="B18" s="179" t="s">
        <v>290</v>
      </c>
      <c r="C18" s="178"/>
      <c r="D18" s="41"/>
      <c r="E18" s="41"/>
      <c r="F18" s="41"/>
      <c r="G18" s="41"/>
    </row>
    <row r="19" spans="1:7" s="40" customFormat="1" x14ac:dyDescent="0.2">
      <c r="A19" s="80"/>
      <c r="B19" s="180" t="s">
        <v>80</v>
      </c>
      <c r="C19" s="180"/>
      <c r="D19" s="41"/>
      <c r="E19" s="41"/>
      <c r="F19" s="41"/>
      <c r="G19" s="41"/>
    </row>
    <row r="20" spans="1:7" s="40" customFormat="1" ht="28.5" customHeight="1" x14ac:dyDescent="0.2">
      <c r="A20" s="80"/>
      <c r="B20" s="178" t="s">
        <v>293</v>
      </c>
      <c r="C20" s="178"/>
      <c r="D20" s="41"/>
      <c r="E20" s="41"/>
      <c r="F20" s="41"/>
      <c r="G20" s="41"/>
    </row>
    <row r="22" spans="1:7" s="40" customFormat="1" x14ac:dyDescent="0.2">
      <c r="A22" s="80"/>
      <c r="B22" s="20" t="s">
        <v>53</v>
      </c>
      <c r="C22" s="77"/>
      <c r="D22" s="123"/>
      <c r="E22" s="19" t="s">
        <v>20</v>
      </c>
      <c r="F22" s="124"/>
      <c r="G22" s="25">
        <f>D22*F22</f>
        <v>0</v>
      </c>
    </row>
    <row r="23" spans="1:7" s="40" customFormat="1" x14ac:dyDescent="0.2">
      <c r="A23" s="80"/>
      <c r="B23" s="20"/>
      <c r="C23" s="77"/>
      <c r="D23" s="19"/>
      <c r="E23" s="19"/>
      <c r="F23" s="19"/>
      <c r="G23" s="19"/>
    </row>
    <row r="24" spans="1:7" s="40" customFormat="1" x14ac:dyDescent="0.2">
      <c r="A24" s="80"/>
      <c r="B24" s="20" t="s">
        <v>54</v>
      </c>
      <c r="C24" s="77"/>
      <c r="D24" s="123"/>
      <c r="E24" s="19" t="s">
        <v>20</v>
      </c>
      <c r="F24" s="124"/>
      <c r="G24" s="25">
        <f>D24*F24</f>
        <v>0</v>
      </c>
    </row>
    <row r="27" spans="1:7" s="40" customFormat="1" x14ac:dyDescent="0.2">
      <c r="A27" s="80" t="s">
        <v>197</v>
      </c>
      <c r="B27" s="178" t="s">
        <v>231</v>
      </c>
      <c r="C27" s="178"/>
      <c r="D27" s="41"/>
      <c r="E27" s="41"/>
      <c r="F27" s="41"/>
      <c r="G27" s="41"/>
    </row>
    <row r="28" spans="1:7" s="40" customFormat="1" ht="15" customHeight="1" x14ac:dyDescent="0.2">
      <c r="A28" s="80"/>
      <c r="B28" s="178" t="s">
        <v>233</v>
      </c>
      <c r="C28" s="178"/>
      <c r="D28" s="41"/>
      <c r="E28" s="41"/>
      <c r="F28" s="41"/>
      <c r="G28" s="41"/>
    </row>
    <row r="29" spans="1:7" s="40" customFormat="1" ht="25.5" customHeight="1" x14ac:dyDescent="0.2">
      <c r="A29" s="80"/>
      <c r="B29" s="178" t="s">
        <v>161</v>
      </c>
      <c r="C29" s="178"/>
      <c r="D29" s="41"/>
      <c r="E29" s="41"/>
      <c r="F29" s="41"/>
      <c r="G29" s="41"/>
    </row>
    <row r="30" spans="1:7" s="40" customFormat="1" x14ac:dyDescent="0.2">
      <c r="A30" s="80"/>
      <c r="B30" s="40" t="s">
        <v>77</v>
      </c>
      <c r="C30" s="38" t="str">
        <f>Listen!G77</f>
        <v>599 / 50 / 399 mm</v>
      </c>
      <c r="D30" s="41"/>
      <c r="E30" s="41"/>
      <c r="F30" s="41"/>
      <c r="G30" s="41"/>
    </row>
    <row r="31" spans="1:7" s="40" customFormat="1" ht="28.5" customHeight="1" x14ac:dyDescent="0.2">
      <c r="A31" s="80"/>
      <c r="B31" s="179" t="s">
        <v>159</v>
      </c>
      <c r="C31" s="179"/>
      <c r="D31" s="41"/>
      <c r="E31" s="41"/>
      <c r="F31" s="41"/>
    </row>
    <row r="32" spans="1:7" s="40" customFormat="1" x14ac:dyDescent="0.2">
      <c r="A32" s="80"/>
      <c r="B32" s="178" t="s">
        <v>81</v>
      </c>
      <c r="C32" s="178"/>
      <c r="D32" s="41"/>
      <c r="E32" s="41"/>
      <c r="F32" s="41"/>
      <c r="G32" s="41"/>
    </row>
    <row r="34" spans="1:7" s="40" customFormat="1" x14ac:dyDescent="0.2">
      <c r="A34" s="80"/>
      <c r="B34" s="20" t="s">
        <v>53</v>
      </c>
      <c r="C34" s="77"/>
      <c r="D34" s="123"/>
      <c r="E34" s="19" t="s">
        <v>20</v>
      </c>
      <c r="F34" s="124"/>
      <c r="G34" s="25">
        <f>D34*F34</f>
        <v>0</v>
      </c>
    </row>
    <row r="35" spans="1:7" s="40" customFormat="1" x14ac:dyDescent="0.2">
      <c r="A35" s="80"/>
      <c r="B35" s="20"/>
      <c r="C35" s="77"/>
      <c r="D35" s="19"/>
      <c r="E35" s="19"/>
      <c r="F35" s="19"/>
      <c r="G35" s="19"/>
    </row>
    <row r="36" spans="1:7" s="40" customFormat="1" x14ac:dyDescent="0.2">
      <c r="A36" s="80"/>
      <c r="B36" s="20" t="s">
        <v>54</v>
      </c>
      <c r="C36" s="77"/>
      <c r="D36" s="123"/>
      <c r="E36" s="19" t="s">
        <v>20</v>
      </c>
      <c r="F36" s="124"/>
      <c r="G36" s="25">
        <f>D36*F36</f>
        <v>0</v>
      </c>
    </row>
    <row r="39" spans="1:7" s="40" customFormat="1" x14ac:dyDescent="0.2">
      <c r="A39" s="80" t="s">
        <v>198</v>
      </c>
      <c r="B39" s="178" t="s">
        <v>235</v>
      </c>
      <c r="C39" s="178"/>
      <c r="D39" s="41"/>
      <c r="E39" s="41"/>
      <c r="F39" s="41"/>
      <c r="G39" s="41"/>
    </row>
    <row r="40" spans="1:7" s="40" customFormat="1" x14ac:dyDescent="0.2">
      <c r="A40" s="80"/>
      <c r="B40" s="178" t="s">
        <v>234</v>
      </c>
      <c r="C40" s="178"/>
      <c r="D40" s="41"/>
      <c r="E40" s="41"/>
      <c r="F40" s="41"/>
      <c r="G40" s="41"/>
    </row>
    <row r="41" spans="1:7" s="40" customFormat="1" ht="25.5" customHeight="1" x14ac:dyDescent="0.2">
      <c r="A41" s="80"/>
      <c r="B41" s="178" t="s">
        <v>161</v>
      </c>
      <c r="C41" s="178"/>
      <c r="D41" s="41"/>
      <c r="E41" s="41"/>
      <c r="F41" s="41"/>
      <c r="G41" s="41"/>
    </row>
    <row r="42" spans="1:7" s="40" customFormat="1" x14ac:dyDescent="0.2">
      <c r="A42" s="80"/>
      <c r="B42" s="40" t="s">
        <v>77</v>
      </c>
      <c r="C42" s="38" t="str">
        <f>Listen!G78</f>
        <v>599 / 75 / 399 mm</v>
      </c>
      <c r="D42" s="41"/>
      <c r="E42" s="41"/>
      <c r="F42" s="41"/>
      <c r="G42" s="41"/>
    </row>
    <row r="43" spans="1:7" s="40" customFormat="1" ht="55.5" customHeight="1" x14ac:dyDescent="0.2">
      <c r="A43" s="80"/>
      <c r="B43" s="179" t="s">
        <v>160</v>
      </c>
      <c r="C43" s="179"/>
      <c r="D43" s="41"/>
      <c r="E43" s="41"/>
      <c r="F43" s="41"/>
    </row>
    <row r="44" spans="1:7" s="40" customFormat="1" x14ac:dyDescent="0.2">
      <c r="A44" s="80"/>
      <c r="B44" s="178" t="s">
        <v>81</v>
      </c>
      <c r="C44" s="178"/>
      <c r="D44" s="41"/>
      <c r="E44" s="41"/>
      <c r="F44" s="41"/>
      <c r="G44" s="41"/>
    </row>
    <row r="46" spans="1:7" s="40" customFormat="1" x14ac:dyDescent="0.2">
      <c r="A46" s="80"/>
      <c r="B46" s="20" t="s">
        <v>53</v>
      </c>
      <c r="C46" s="77"/>
      <c r="D46" s="123"/>
      <c r="E46" s="19" t="s">
        <v>20</v>
      </c>
      <c r="F46" s="124"/>
      <c r="G46" s="25">
        <f>D46*F46</f>
        <v>0</v>
      </c>
    </row>
    <row r="47" spans="1:7" s="40" customFormat="1" x14ac:dyDescent="0.2">
      <c r="A47" s="80"/>
      <c r="B47" s="20"/>
      <c r="C47" s="77"/>
      <c r="D47" s="19"/>
      <c r="E47" s="19"/>
      <c r="F47" s="19"/>
      <c r="G47" s="19"/>
    </row>
    <row r="48" spans="1:7" s="40" customFormat="1" x14ac:dyDescent="0.2">
      <c r="A48" s="80"/>
      <c r="B48" s="20" t="s">
        <v>54</v>
      </c>
      <c r="C48" s="77"/>
      <c r="D48" s="123"/>
      <c r="E48" s="19" t="s">
        <v>20</v>
      </c>
      <c r="F48" s="124"/>
      <c r="G48" s="25">
        <f>D48*F48</f>
        <v>0</v>
      </c>
    </row>
    <row r="51" spans="1:7" x14ac:dyDescent="0.2">
      <c r="A51" s="82" t="s">
        <v>270</v>
      </c>
      <c r="G51" s="75">
        <f>SUM(G2:G50)</f>
        <v>0</v>
      </c>
    </row>
  </sheetData>
  <mergeCells count="27">
    <mergeCell ref="B18:C18"/>
    <mergeCell ref="B19:C19"/>
    <mergeCell ref="B15:C15"/>
    <mergeCell ref="B16:C16"/>
    <mergeCell ref="B17:C17"/>
    <mergeCell ref="B13:C13"/>
    <mergeCell ref="B1:C1"/>
    <mergeCell ref="B3:C3"/>
    <mergeCell ref="B7:C7"/>
    <mergeCell ref="B9:C9"/>
    <mergeCell ref="B10:C10"/>
    <mergeCell ref="B14:C14"/>
    <mergeCell ref="B11:C11"/>
    <mergeCell ref="B6:C6"/>
    <mergeCell ref="B44:C44"/>
    <mergeCell ref="B5:C5"/>
    <mergeCell ref="B28:C28"/>
    <mergeCell ref="B40:C40"/>
    <mergeCell ref="B20:C20"/>
    <mergeCell ref="B27:C27"/>
    <mergeCell ref="B32:C32"/>
    <mergeCell ref="B39:C39"/>
    <mergeCell ref="B29:C29"/>
    <mergeCell ref="B31:C31"/>
    <mergeCell ref="B41:C41"/>
    <mergeCell ref="B43:C43"/>
    <mergeCell ref="B12:C12"/>
  </mergeCells>
  <pageMargins left="0.70866141732283472" right="0.70866141732283472" top="0.78740157480314965" bottom="0.78740157480314965" header="0.31496062992125984" footer="0.31496062992125984"/>
  <pageSetup paperSize="9" scale="90" fitToHeight="10" orientation="portrait" r:id="rId1"/>
  <rowBreaks count="1" manualBreakCount="1">
    <brk id="26" max="16383" man="1"/>
  </rowBreak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Listen!$B$76:$B$78</xm:f>
          </x14:formula1>
          <xm:sqref>B19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topLeftCell="A73" zoomScaleNormal="100" workbookViewId="0">
      <selection activeCell="C102" sqref="C102"/>
    </sheetView>
  </sheetViews>
  <sheetFormatPr baseColWidth="10" defaultRowHeight="12.75" x14ac:dyDescent="0.2"/>
  <cols>
    <col min="1" max="1" width="7" style="12" bestFit="1" customWidth="1"/>
    <col min="2" max="2" width="25.7109375" style="1" customWidth="1"/>
    <col min="3" max="3" width="17.7109375" style="1" customWidth="1"/>
    <col min="4" max="16384" width="11.42578125" style="1"/>
  </cols>
  <sheetData>
    <row r="1" spans="1:7" ht="25.5" x14ac:dyDescent="0.2">
      <c r="A1" s="83" t="s">
        <v>51</v>
      </c>
      <c r="B1" s="186" t="s">
        <v>52</v>
      </c>
      <c r="C1" s="187"/>
      <c r="D1" s="84" t="s">
        <v>13</v>
      </c>
      <c r="E1" s="84" t="s">
        <v>12</v>
      </c>
      <c r="F1" s="84" t="s">
        <v>70</v>
      </c>
      <c r="G1" s="85" t="s">
        <v>71</v>
      </c>
    </row>
    <row r="3" spans="1:7" x14ac:dyDescent="0.2">
      <c r="A3" s="12" t="s">
        <v>199</v>
      </c>
      <c r="B3" s="86" t="s">
        <v>33</v>
      </c>
      <c r="C3" s="86"/>
    </row>
    <row r="5" spans="1:7" x14ac:dyDescent="0.2">
      <c r="A5" s="12" t="s">
        <v>200</v>
      </c>
      <c r="B5" s="1" t="s">
        <v>237</v>
      </c>
    </row>
    <row r="7" spans="1:7" ht="28.5" customHeight="1" x14ac:dyDescent="0.2">
      <c r="A7" s="12" t="s">
        <v>201</v>
      </c>
      <c r="B7" s="183" t="s">
        <v>121</v>
      </c>
      <c r="C7" s="183"/>
    </row>
    <row r="8" spans="1:7" ht="39.75" customHeight="1" x14ac:dyDescent="0.2">
      <c r="B8" s="183" t="s">
        <v>122</v>
      </c>
      <c r="C8" s="183"/>
    </row>
    <row r="9" spans="1:7" x14ac:dyDescent="0.2">
      <c r="B9" s="183" t="s">
        <v>60</v>
      </c>
      <c r="C9" s="183"/>
    </row>
    <row r="10" spans="1:7" x14ac:dyDescent="0.2">
      <c r="B10" s="14" t="s">
        <v>77</v>
      </c>
      <c r="C10" s="126" t="s">
        <v>80</v>
      </c>
    </row>
    <row r="12" spans="1:7" x14ac:dyDescent="0.2">
      <c r="B12" s="14" t="s">
        <v>53</v>
      </c>
      <c r="C12" s="14"/>
      <c r="D12" s="127"/>
      <c r="E12" s="87" t="s">
        <v>61</v>
      </c>
      <c r="F12" s="127"/>
      <c r="G12" s="88">
        <f>D12*F12</f>
        <v>0</v>
      </c>
    </row>
    <row r="13" spans="1:7" x14ac:dyDescent="0.2">
      <c r="B13" s="14"/>
      <c r="C13" s="14"/>
      <c r="D13" s="87"/>
      <c r="E13" s="87"/>
      <c r="F13" s="87"/>
      <c r="G13" s="87"/>
    </row>
    <row r="14" spans="1:7" x14ac:dyDescent="0.2">
      <c r="B14" s="14" t="s">
        <v>54</v>
      </c>
      <c r="C14" s="14"/>
      <c r="D14" s="127"/>
      <c r="E14" s="87" t="s">
        <v>61</v>
      </c>
      <c r="F14" s="127"/>
      <c r="G14" s="88">
        <f>D14*F14</f>
        <v>0</v>
      </c>
    </row>
    <row r="17" spans="1:7" ht="26.25" customHeight="1" x14ac:dyDescent="0.2">
      <c r="A17" s="12" t="s">
        <v>202</v>
      </c>
      <c r="B17" s="183" t="s">
        <v>121</v>
      </c>
      <c r="C17" s="183"/>
    </row>
    <row r="18" spans="1:7" x14ac:dyDescent="0.2">
      <c r="B18" s="184" t="s">
        <v>123</v>
      </c>
      <c r="C18" s="184"/>
    </row>
    <row r="19" spans="1:7" x14ac:dyDescent="0.2">
      <c r="B19" s="14" t="s">
        <v>77</v>
      </c>
      <c r="C19" s="126" t="s">
        <v>80</v>
      </c>
    </row>
    <row r="21" spans="1:7" x14ac:dyDescent="0.2">
      <c r="B21" s="14" t="s">
        <v>53</v>
      </c>
      <c r="C21" s="14"/>
      <c r="D21" s="127"/>
      <c r="E21" s="87" t="s">
        <v>61</v>
      </c>
      <c r="F21" s="127"/>
      <c r="G21" s="88">
        <f>D21*F21</f>
        <v>0</v>
      </c>
    </row>
    <row r="22" spans="1:7" x14ac:dyDescent="0.2">
      <c r="B22" s="14"/>
      <c r="C22" s="14"/>
      <c r="D22" s="87"/>
      <c r="E22" s="87"/>
      <c r="F22" s="87"/>
      <c r="G22" s="87"/>
    </row>
    <row r="23" spans="1:7" x14ac:dyDescent="0.2">
      <c r="B23" s="14" t="s">
        <v>54</v>
      </c>
      <c r="C23" s="14"/>
      <c r="D23" s="127"/>
      <c r="E23" s="87" t="s">
        <v>61</v>
      </c>
      <c r="F23" s="127"/>
      <c r="G23" s="88">
        <f>D23*F23</f>
        <v>0</v>
      </c>
    </row>
    <row r="26" spans="1:7" ht="39.75" customHeight="1" x14ac:dyDescent="0.2">
      <c r="A26" s="12" t="s">
        <v>210</v>
      </c>
      <c r="B26" s="183" t="s">
        <v>247</v>
      </c>
      <c r="C26" s="183"/>
    </row>
    <row r="27" spans="1:7" ht="26.25" customHeight="1" x14ac:dyDescent="0.2">
      <c r="B27" s="183" t="s">
        <v>164</v>
      </c>
      <c r="C27" s="183"/>
    </row>
    <row r="28" spans="1:7" x14ac:dyDescent="0.2">
      <c r="B28" s="183" t="s">
        <v>248</v>
      </c>
      <c r="C28" s="183"/>
    </row>
    <row r="29" spans="1:7" x14ac:dyDescent="0.2">
      <c r="B29" s="183" t="s">
        <v>249</v>
      </c>
      <c r="C29" s="183"/>
    </row>
    <row r="30" spans="1:7" ht="26.25" customHeight="1" x14ac:dyDescent="0.2">
      <c r="B30" s="183" t="s">
        <v>165</v>
      </c>
      <c r="C30" s="183"/>
    </row>
    <row r="32" spans="1:7" x14ac:dyDescent="0.2">
      <c r="B32" s="14" t="s">
        <v>53</v>
      </c>
      <c r="C32" s="14"/>
      <c r="D32" s="127"/>
      <c r="E32" s="87" t="s">
        <v>61</v>
      </c>
      <c r="F32" s="127"/>
      <c r="G32" s="88">
        <f>D32*F32</f>
        <v>0</v>
      </c>
    </row>
    <row r="35" spans="1:7" x14ac:dyDescent="0.2">
      <c r="A35" s="12" t="s">
        <v>203</v>
      </c>
      <c r="B35" s="1" t="s">
        <v>74</v>
      </c>
    </row>
    <row r="37" spans="1:7" ht="39" customHeight="1" x14ac:dyDescent="0.2">
      <c r="A37" s="12" t="s">
        <v>204</v>
      </c>
      <c r="B37" s="183" t="s">
        <v>162</v>
      </c>
      <c r="C37" s="183"/>
    </row>
    <row r="38" spans="1:7" ht="91.5" customHeight="1" x14ac:dyDescent="0.2">
      <c r="B38" s="183" t="s">
        <v>163</v>
      </c>
      <c r="C38" s="183"/>
    </row>
    <row r="39" spans="1:7" ht="27" customHeight="1" x14ac:dyDescent="0.2">
      <c r="B39" s="183" t="s">
        <v>124</v>
      </c>
      <c r="C39" s="183"/>
    </row>
    <row r="40" spans="1:7" x14ac:dyDescent="0.2">
      <c r="B40" s="185" t="s">
        <v>62</v>
      </c>
      <c r="C40" s="185"/>
    </row>
    <row r="41" spans="1:7" x14ac:dyDescent="0.2">
      <c r="B41" s="14" t="s">
        <v>77</v>
      </c>
      <c r="C41" s="126" t="s">
        <v>80</v>
      </c>
    </row>
    <row r="43" spans="1:7" x14ac:dyDescent="0.2">
      <c r="B43" s="14" t="s">
        <v>53</v>
      </c>
      <c r="C43" s="14"/>
      <c r="D43" s="127"/>
      <c r="E43" s="87" t="s">
        <v>61</v>
      </c>
      <c r="F43" s="127"/>
      <c r="G43" s="88">
        <f>D43*F43</f>
        <v>0</v>
      </c>
    </row>
    <row r="44" spans="1:7" x14ac:dyDescent="0.2">
      <c r="B44" s="14"/>
      <c r="C44" s="14"/>
      <c r="D44" s="87"/>
      <c r="E44" s="87"/>
      <c r="F44" s="87"/>
      <c r="G44" s="87"/>
    </row>
    <row r="45" spans="1:7" x14ac:dyDescent="0.2">
      <c r="B45" s="14" t="s">
        <v>54</v>
      </c>
      <c r="C45" s="14"/>
      <c r="D45" s="127"/>
      <c r="E45" s="87" t="s">
        <v>61</v>
      </c>
      <c r="F45" s="127"/>
      <c r="G45" s="88">
        <f>D45*F45</f>
        <v>0</v>
      </c>
    </row>
    <row r="46" spans="1:7" x14ac:dyDescent="0.2">
      <c r="B46" s="14"/>
      <c r="C46" s="14"/>
      <c r="D46" s="90"/>
      <c r="E46" s="87"/>
      <c r="F46" s="90"/>
      <c r="G46" s="90"/>
    </row>
    <row r="47" spans="1:7" x14ac:dyDescent="0.2">
      <c r="B47" s="14"/>
      <c r="C47" s="14"/>
      <c r="D47" s="90"/>
      <c r="E47" s="87"/>
      <c r="F47" s="90"/>
      <c r="G47" s="90"/>
    </row>
    <row r="48" spans="1:7" ht="40.5" customHeight="1" x14ac:dyDescent="0.2">
      <c r="A48" s="12" t="s">
        <v>205</v>
      </c>
      <c r="B48" s="183" t="s">
        <v>162</v>
      </c>
      <c r="C48" s="183"/>
    </row>
    <row r="49" spans="1:7" x14ac:dyDescent="0.2">
      <c r="B49" s="183" t="s">
        <v>123</v>
      </c>
      <c r="C49" s="183"/>
    </row>
    <row r="50" spans="1:7" x14ac:dyDescent="0.2">
      <c r="B50" s="14" t="s">
        <v>77</v>
      </c>
      <c r="C50" s="126" t="s">
        <v>80</v>
      </c>
    </row>
    <row r="52" spans="1:7" x14ac:dyDescent="0.2">
      <c r="B52" s="14" t="s">
        <v>53</v>
      </c>
      <c r="C52" s="14"/>
      <c r="D52" s="127"/>
      <c r="E52" s="87" t="s">
        <v>61</v>
      </c>
      <c r="F52" s="127"/>
      <c r="G52" s="88">
        <f>D52*F52</f>
        <v>0</v>
      </c>
    </row>
    <row r="53" spans="1:7" x14ac:dyDescent="0.2">
      <c r="B53" s="14"/>
      <c r="C53" s="14"/>
      <c r="D53" s="87"/>
      <c r="E53" s="87"/>
      <c r="F53" s="87"/>
      <c r="G53" s="87"/>
    </row>
    <row r="54" spans="1:7" x14ac:dyDescent="0.2">
      <c r="B54" s="14" t="s">
        <v>54</v>
      </c>
      <c r="C54" s="14"/>
      <c r="D54" s="127"/>
      <c r="E54" s="87" t="s">
        <v>61</v>
      </c>
      <c r="F54" s="127"/>
      <c r="G54" s="88">
        <f>D54*F54</f>
        <v>0</v>
      </c>
    </row>
    <row r="57" spans="1:7" x14ac:dyDescent="0.2">
      <c r="A57" s="12" t="s">
        <v>238</v>
      </c>
      <c r="B57" s="183" t="s">
        <v>239</v>
      </c>
      <c r="C57" s="183"/>
    </row>
    <row r="58" spans="1:7" ht="27.75" customHeight="1" x14ac:dyDescent="0.2">
      <c r="B58" s="183" t="s">
        <v>240</v>
      </c>
      <c r="C58" s="183"/>
    </row>
    <row r="59" spans="1:7" x14ac:dyDescent="0.2">
      <c r="B59" s="97" t="s">
        <v>241</v>
      </c>
      <c r="C59" s="128" t="s">
        <v>80</v>
      </c>
    </row>
    <row r="60" spans="1:7" x14ac:dyDescent="0.2">
      <c r="B60" s="183" t="s">
        <v>123</v>
      </c>
      <c r="C60" s="183"/>
    </row>
    <row r="61" spans="1:7" x14ac:dyDescent="0.2">
      <c r="B61" s="14" t="s">
        <v>242</v>
      </c>
      <c r="C61" s="128" t="s">
        <v>80</v>
      </c>
    </row>
    <row r="62" spans="1:7" x14ac:dyDescent="0.2">
      <c r="B62" s="14" t="s">
        <v>77</v>
      </c>
      <c r="C62" s="89" t="str">
        <f>IF(C59=Listen!N46,VLOOKUP(C61,Listen!J46:L50,3),(IF(C59=Listen!N48,VLOOKUP(C61,Listen!J56:L60,3),(IF(C59=Listen!N46,VLOOKUP(C61,Listen!J46:L50,3),(IF(C59=Listen!N47,VLOOKUP(C61,Listen!J51:L55,3),"'")))))))</f>
        <v>'</v>
      </c>
    </row>
    <row r="63" spans="1:7" x14ac:dyDescent="0.2">
      <c r="B63" s="14" t="s">
        <v>243</v>
      </c>
      <c r="C63" s="89" t="str">
        <f>IF(C59=Listen!N46,C62,(IF(C59=Listen!N48,C62,(IF(C59=Listen!N46,C62,(IF(C59=Listen!N47,VLOOKUP(C61,Listen!J51:M55,4),"'")))))))</f>
        <v>'</v>
      </c>
    </row>
    <row r="65" spans="1:7" x14ac:dyDescent="0.2">
      <c r="B65" s="14" t="s">
        <v>53</v>
      </c>
      <c r="C65" s="14"/>
      <c r="D65" s="127"/>
      <c r="E65" s="87" t="s">
        <v>61</v>
      </c>
      <c r="F65" s="127"/>
      <c r="G65" s="88">
        <f>D65*F65</f>
        <v>0</v>
      </c>
    </row>
    <row r="66" spans="1:7" x14ac:dyDescent="0.2">
      <c r="B66" s="14"/>
      <c r="C66" s="14"/>
      <c r="D66" s="87"/>
      <c r="E66" s="87"/>
      <c r="F66" s="87"/>
      <c r="G66" s="87"/>
    </row>
    <row r="67" spans="1:7" x14ac:dyDescent="0.2">
      <c r="B67" s="14" t="s">
        <v>54</v>
      </c>
      <c r="C67" s="14"/>
      <c r="D67" s="127"/>
      <c r="E67" s="87" t="s">
        <v>61</v>
      </c>
      <c r="F67" s="127"/>
      <c r="G67" s="88">
        <f>D67*F67</f>
        <v>0</v>
      </c>
    </row>
    <row r="70" spans="1:7" x14ac:dyDescent="0.2">
      <c r="A70" s="12" t="s">
        <v>206</v>
      </c>
      <c r="B70" s="1" t="s">
        <v>126</v>
      </c>
    </row>
    <row r="72" spans="1:7" x14ac:dyDescent="0.2">
      <c r="A72" s="12" t="s">
        <v>207</v>
      </c>
      <c r="B72" s="1" t="s">
        <v>127</v>
      </c>
      <c r="C72" s="1" t="s">
        <v>128</v>
      </c>
    </row>
    <row r="73" spans="1:7" x14ac:dyDescent="0.2">
      <c r="B73" s="1" t="s">
        <v>134</v>
      </c>
      <c r="C73" s="129" t="s">
        <v>80</v>
      </c>
    </row>
    <row r="74" spans="1:7" x14ac:dyDescent="0.2">
      <c r="B74" s="183" t="s">
        <v>136</v>
      </c>
      <c r="C74" s="183"/>
    </row>
    <row r="75" spans="1:7" ht="54.75" customHeight="1" x14ac:dyDescent="0.2">
      <c r="B75" s="183" t="s">
        <v>296</v>
      </c>
      <c r="C75" s="183"/>
    </row>
    <row r="76" spans="1:7" ht="19.5" customHeight="1" x14ac:dyDescent="0.2">
      <c r="B76" s="97" t="s">
        <v>131</v>
      </c>
      <c r="C76" s="130"/>
    </row>
    <row r="77" spans="1:7" x14ac:dyDescent="0.2">
      <c r="B77" s="97" t="s">
        <v>133</v>
      </c>
      <c r="C77" s="98" t="s">
        <v>132</v>
      </c>
    </row>
    <row r="78" spans="1:7" x14ac:dyDescent="0.2">
      <c r="B78" s="1" t="s">
        <v>129</v>
      </c>
      <c r="C78" s="129" t="s">
        <v>80</v>
      </c>
    </row>
    <row r="80" spans="1:7" x14ac:dyDescent="0.2">
      <c r="B80" s="14" t="s">
        <v>53</v>
      </c>
      <c r="C80" s="14"/>
      <c r="D80" s="127"/>
      <c r="E80" s="87" t="s">
        <v>34</v>
      </c>
      <c r="F80" s="127"/>
      <c r="G80" s="88">
        <f>D80*F80</f>
        <v>0</v>
      </c>
    </row>
    <row r="81" spans="1:7" x14ac:dyDescent="0.2">
      <c r="B81" s="14"/>
      <c r="C81" s="14"/>
      <c r="D81" s="87"/>
      <c r="E81" s="87"/>
      <c r="F81" s="87"/>
      <c r="G81" s="87"/>
    </row>
    <row r="82" spans="1:7" x14ac:dyDescent="0.2">
      <c r="B82" s="14" t="s">
        <v>54</v>
      </c>
      <c r="C82" s="14"/>
      <c r="D82" s="127"/>
      <c r="E82" s="87" t="s">
        <v>34</v>
      </c>
      <c r="F82" s="127"/>
      <c r="G82" s="88">
        <f>D82*F82</f>
        <v>0</v>
      </c>
    </row>
    <row r="85" spans="1:7" x14ac:dyDescent="0.2">
      <c r="A85" s="12" t="s">
        <v>208</v>
      </c>
      <c r="B85" s="1" t="s">
        <v>127</v>
      </c>
      <c r="C85" s="1" t="s">
        <v>128</v>
      </c>
    </row>
    <row r="86" spans="1:7" x14ac:dyDescent="0.2">
      <c r="B86" s="1" t="s">
        <v>134</v>
      </c>
      <c r="C86" s="129" t="s">
        <v>80</v>
      </c>
    </row>
    <row r="87" spans="1:7" x14ac:dyDescent="0.2">
      <c r="B87" s="183" t="s">
        <v>123</v>
      </c>
      <c r="C87" s="183"/>
    </row>
    <row r="88" spans="1:7" ht="20.25" customHeight="1" x14ac:dyDescent="0.2">
      <c r="B88" s="97" t="s">
        <v>131</v>
      </c>
      <c r="C88" s="130"/>
    </row>
    <row r="89" spans="1:7" x14ac:dyDescent="0.2">
      <c r="B89" s="97" t="s">
        <v>133</v>
      </c>
      <c r="C89" s="98" t="s">
        <v>132</v>
      </c>
    </row>
    <row r="90" spans="1:7" x14ac:dyDescent="0.2">
      <c r="B90" s="1" t="s">
        <v>129</v>
      </c>
      <c r="C90" s="129" t="s">
        <v>80</v>
      </c>
    </row>
    <row r="92" spans="1:7" x14ac:dyDescent="0.2">
      <c r="B92" s="14" t="s">
        <v>53</v>
      </c>
      <c r="C92" s="14"/>
      <c r="D92" s="127"/>
      <c r="E92" s="87" t="s">
        <v>34</v>
      </c>
      <c r="F92" s="127"/>
      <c r="G92" s="88">
        <f>D92*F92</f>
        <v>0</v>
      </c>
    </row>
    <row r="93" spans="1:7" x14ac:dyDescent="0.2">
      <c r="B93" s="14"/>
      <c r="C93" s="14"/>
      <c r="D93" s="87"/>
      <c r="E93" s="87"/>
      <c r="F93" s="87"/>
      <c r="G93" s="87"/>
    </row>
    <row r="94" spans="1:7" x14ac:dyDescent="0.2">
      <c r="B94" s="14" t="s">
        <v>54</v>
      </c>
      <c r="C94" s="14"/>
      <c r="D94" s="127"/>
      <c r="E94" s="87" t="s">
        <v>34</v>
      </c>
      <c r="F94" s="127"/>
      <c r="G94" s="88">
        <f>D94*F94</f>
        <v>0</v>
      </c>
    </row>
    <row r="97" spans="1:7" x14ac:dyDescent="0.2">
      <c r="A97" s="12" t="s">
        <v>209</v>
      </c>
      <c r="B97" s="1" t="s">
        <v>127</v>
      </c>
      <c r="C97" s="1" t="s">
        <v>128</v>
      </c>
    </row>
    <row r="98" spans="1:7" x14ac:dyDescent="0.2">
      <c r="B98" s="1" t="s">
        <v>134</v>
      </c>
      <c r="C98" s="129" t="s">
        <v>80</v>
      </c>
    </row>
    <row r="99" spans="1:7" x14ac:dyDescent="0.2">
      <c r="B99" s="183" t="s">
        <v>123</v>
      </c>
      <c r="C99" s="183"/>
    </row>
    <row r="100" spans="1:7" ht="20.25" customHeight="1" x14ac:dyDescent="0.2">
      <c r="B100" s="152" t="s">
        <v>131</v>
      </c>
      <c r="C100" s="130"/>
    </row>
    <row r="101" spans="1:7" x14ac:dyDescent="0.2">
      <c r="B101" s="152" t="s">
        <v>133</v>
      </c>
      <c r="C101" s="98" t="s">
        <v>132</v>
      </c>
    </row>
    <row r="102" spans="1:7" x14ac:dyDescent="0.2">
      <c r="B102" s="1" t="s">
        <v>129</v>
      </c>
      <c r="C102" s="129" t="s">
        <v>80</v>
      </c>
    </row>
    <row r="104" spans="1:7" x14ac:dyDescent="0.2">
      <c r="B104" s="14" t="s">
        <v>53</v>
      </c>
      <c r="C104" s="14"/>
      <c r="D104" s="127"/>
      <c r="E104" s="87" t="s">
        <v>34</v>
      </c>
      <c r="F104" s="127"/>
      <c r="G104" s="88">
        <f>D104*F104</f>
        <v>0</v>
      </c>
    </row>
    <row r="105" spans="1:7" x14ac:dyDescent="0.2">
      <c r="B105" s="14"/>
      <c r="C105" s="14"/>
      <c r="D105" s="87"/>
      <c r="E105" s="87"/>
      <c r="F105" s="87"/>
      <c r="G105" s="87"/>
    </row>
    <row r="106" spans="1:7" x14ac:dyDescent="0.2">
      <c r="B106" s="14" t="s">
        <v>54</v>
      </c>
      <c r="C106" s="14"/>
      <c r="D106" s="127"/>
      <c r="E106" s="87" t="s">
        <v>34</v>
      </c>
      <c r="F106" s="127"/>
      <c r="G106" s="88">
        <f>D106*F106</f>
        <v>0</v>
      </c>
    </row>
    <row r="109" spans="1:7" x14ac:dyDescent="0.2">
      <c r="A109" s="91" t="s">
        <v>271</v>
      </c>
      <c r="G109" s="92">
        <f>SUM(G2:G108)</f>
        <v>0</v>
      </c>
    </row>
  </sheetData>
  <dataConsolidate/>
  <mergeCells count="24">
    <mergeCell ref="B1:C1"/>
    <mergeCell ref="B7:C7"/>
    <mergeCell ref="B9:C9"/>
    <mergeCell ref="B17:C17"/>
    <mergeCell ref="B8:C8"/>
    <mergeCell ref="B18:C18"/>
    <mergeCell ref="B39:C39"/>
    <mergeCell ref="B38:C38"/>
    <mergeCell ref="B40:C40"/>
    <mergeCell ref="B28:C28"/>
    <mergeCell ref="B99:C99"/>
    <mergeCell ref="B26:C26"/>
    <mergeCell ref="B27:C27"/>
    <mergeCell ref="B30:C30"/>
    <mergeCell ref="B57:C57"/>
    <mergeCell ref="B60:C60"/>
    <mergeCell ref="B58:C58"/>
    <mergeCell ref="B29:C29"/>
    <mergeCell ref="B48:C48"/>
    <mergeCell ref="B49:C49"/>
    <mergeCell ref="B74:C74"/>
    <mergeCell ref="B75:C75"/>
    <mergeCell ref="B87:C87"/>
    <mergeCell ref="B37:C37"/>
  </mergeCells>
  <pageMargins left="0.51181102362204722" right="0.51181102362204722" top="0.59055118110236227" bottom="0.59055118110236227" header="0.31496062992125984" footer="0.31496062992125984"/>
  <pageSetup paperSize="9" scale="96" orientation="portrait" r:id="rId1"/>
  <rowBreaks count="2" manualBreakCount="2">
    <brk id="34" max="16383" man="1"/>
    <brk id="69" max="16383" man="1"/>
  </rowBreaks>
  <extLst>
    <ext xmlns:x14="http://schemas.microsoft.com/office/spreadsheetml/2009/9/main" uri="{CCE6A557-97BC-4b89-ADB6-D9C93CAAB3DF}">
      <x14:dataValidations xmlns:xm="http://schemas.microsoft.com/office/excel/2006/main" count="6">
        <x14:dataValidation type="list" allowBlank="1" showInputMessage="1" showErrorMessage="1">
          <x14:formula1>
            <xm:f>Listen!$G$44:$G$60</xm:f>
          </x14:formula1>
          <xm:sqref>C41 C50</xm:sqref>
        </x14:dataValidation>
        <x14:dataValidation type="list" allowBlank="1" showInputMessage="1" showErrorMessage="1">
          <x14:formula1>
            <xm:f>Listen!$G$40:$G$42</xm:f>
          </x14:formula1>
          <xm:sqref>C10 C19</xm:sqref>
        </x14:dataValidation>
        <x14:dataValidation type="list" allowBlank="1" showInputMessage="1" showErrorMessage="1">
          <x14:formula1>
            <xm:f>Listen!$G$62:$G$67</xm:f>
          </x14:formula1>
          <xm:sqref>C78 C90 C102</xm:sqref>
        </x14:dataValidation>
        <x14:dataValidation type="list" allowBlank="1" showInputMessage="1" showErrorMessage="1">
          <x14:formula1>
            <xm:f>Listen!$B$63:$B$65</xm:f>
          </x14:formula1>
          <xm:sqref>C73 C86 C98</xm:sqref>
        </x14:dataValidation>
        <x14:dataValidation type="list" allowBlank="1" showInputMessage="1" showErrorMessage="1">
          <x14:formula1>
            <xm:f>Listen!$N$45:$N$48</xm:f>
          </x14:formula1>
          <xm:sqref>C59</xm:sqref>
        </x14:dataValidation>
        <x14:dataValidation type="list" allowBlank="1" showInputMessage="1" showErrorMessage="1">
          <x14:formula1>
            <xm:f>Listen!$J$45:$J$50</xm:f>
          </x14:formula1>
          <xm:sqref>C61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
  <sheetViews>
    <sheetView topLeftCell="A52" zoomScaleNormal="100" workbookViewId="0">
      <selection activeCell="B105" sqref="B105:C105"/>
    </sheetView>
  </sheetViews>
  <sheetFormatPr baseColWidth="10" defaultRowHeight="12.75" x14ac:dyDescent="0.2"/>
  <cols>
    <col min="1" max="1" width="7" style="80" bestFit="1" customWidth="1"/>
    <col min="2" max="2" width="25.7109375" style="23" customWidth="1"/>
    <col min="3" max="3" width="17.7109375" style="23" customWidth="1"/>
    <col min="4" max="16384" width="11.42578125" style="23"/>
  </cols>
  <sheetData>
    <row r="1" spans="1:7" ht="25.5" x14ac:dyDescent="0.2">
      <c r="A1" s="81" t="s">
        <v>51</v>
      </c>
      <c r="B1" s="175" t="s">
        <v>52</v>
      </c>
      <c r="C1" s="176"/>
      <c r="D1" s="16" t="s">
        <v>13</v>
      </c>
      <c r="E1" s="16" t="s">
        <v>12</v>
      </c>
      <c r="F1" s="16" t="s">
        <v>70</v>
      </c>
      <c r="G1" s="22" t="s">
        <v>71</v>
      </c>
    </row>
    <row r="3" spans="1:7" x14ac:dyDescent="0.2">
      <c r="A3" s="80" t="s">
        <v>211</v>
      </c>
      <c r="B3" s="24" t="s">
        <v>110</v>
      </c>
      <c r="C3" s="24"/>
    </row>
    <row r="5" spans="1:7" x14ac:dyDescent="0.2">
      <c r="A5" s="80" t="s">
        <v>212</v>
      </c>
      <c r="B5" s="174" t="s">
        <v>299</v>
      </c>
      <c r="C5" s="174"/>
    </row>
    <row r="7" spans="1:7" ht="63.75" customHeight="1" x14ac:dyDescent="0.2">
      <c r="A7" s="80" t="s">
        <v>217</v>
      </c>
      <c r="B7" s="174" t="s">
        <v>63</v>
      </c>
      <c r="C7" s="174"/>
    </row>
    <row r="8" spans="1:7" ht="30.75" customHeight="1" x14ac:dyDescent="0.2">
      <c r="B8" s="174" t="s">
        <v>300</v>
      </c>
      <c r="C8" s="174"/>
    </row>
    <row r="9" spans="1:7" ht="68.25" customHeight="1" x14ac:dyDescent="0.2">
      <c r="B9" s="174" t="s">
        <v>297</v>
      </c>
      <c r="C9" s="174"/>
    </row>
    <row r="10" spans="1:7" x14ac:dyDescent="0.2">
      <c r="F10" s="33"/>
    </row>
    <row r="11" spans="1:7" x14ac:dyDescent="0.2">
      <c r="B11" s="20" t="s">
        <v>53</v>
      </c>
      <c r="C11" s="20"/>
      <c r="D11" s="123"/>
      <c r="E11" s="19" t="s">
        <v>28</v>
      </c>
      <c r="F11" s="124"/>
      <c r="G11" s="25">
        <f>D11*F11</f>
        <v>0</v>
      </c>
    </row>
    <row r="12" spans="1:7" x14ac:dyDescent="0.2">
      <c r="B12" s="20"/>
      <c r="C12" s="20"/>
      <c r="D12" s="19"/>
      <c r="E12" s="19"/>
      <c r="F12" s="19"/>
      <c r="G12" s="19"/>
    </row>
    <row r="13" spans="1:7" x14ac:dyDescent="0.2">
      <c r="B13" s="20" t="s">
        <v>54</v>
      </c>
      <c r="C13" s="20"/>
      <c r="D13" s="123"/>
      <c r="E13" s="19" t="s">
        <v>28</v>
      </c>
      <c r="F13" s="124"/>
      <c r="G13" s="25">
        <f>D13*F13</f>
        <v>0</v>
      </c>
    </row>
    <row r="16" spans="1:7" ht="25.5" customHeight="1" x14ac:dyDescent="0.2">
      <c r="A16" s="80" t="s">
        <v>213</v>
      </c>
      <c r="B16" s="174" t="s">
        <v>116</v>
      </c>
      <c r="C16" s="174"/>
    </row>
    <row r="17" spans="1:7" ht="27.75" customHeight="1" x14ac:dyDescent="0.2">
      <c r="B17" s="174" t="s">
        <v>301</v>
      </c>
      <c r="C17" s="174"/>
    </row>
    <row r="19" spans="1:7" x14ac:dyDescent="0.2">
      <c r="B19" s="20" t="s">
        <v>53</v>
      </c>
      <c r="C19" s="20"/>
      <c r="D19" s="123"/>
      <c r="E19" s="19" t="s">
        <v>28</v>
      </c>
      <c r="F19" s="123"/>
      <c r="G19" s="25">
        <f>D19*F19</f>
        <v>0</v>
      </c>
    </row>
    <row r="20" spans="1:7" x14ac:dyDescent="0.2">
      <c r="B20" s="20"/>
      <c r="C20" s="20"/>
      <c r="D20" s="19"/>
      <c r="E20" s="19"/>
      <c r="F20" s="19"/>
      <c r="G20" s="19"/>
    </row>
    <row r="21" spans="1:7" x14ac:dyDescent="0.2">
      <c r="B21" s="20" t="s">
        <v>54</v>
      </c>
      <c r="C21" s="20"/>
      <c r="D21" s="123"/>
      <c r="E21" s="19" t="s">
        <v>28</v>
      </c>
      <c r="F21" s="123"/>
      <c r="G21" s="25">
        <f>D21*F21</f>
        <v>0</v>
      </c>
    </row>
    <row r="24" spans="1:7" x14ac:dyDescent="0.2">
      <c r="A24" s="80" t="s">
        <v>214</v>
      </c>
      <c r="B24" s="23" t="s">
        <v>117</v>
      </c>
    </row>
    <row r="26" spans="1:7" ht="65.25" customHeight="1" x14ac:dyDescent="0.2">
      <c r="A26" s="80" t="s">
        <v>215</v>
      </c>
      <c r="B26" s="174" t="s">
        <v>302</v>
      </c>
      <c r="C26" s="174"/>
    </row>
    <row r="28" spans="1:7" x14ac:dyDescent="0.2">
      <c r="B28" s="20" t="s">
        <v>53</v>
      </c>
      <c r="C28" s="20"/>
      <c r="D28" s="123"/>
      <c r="E28" s="19" t="s">
        <v>28</v>
      </c>
      <c r="F28" s="123"/>
      <c r="G28" s="25">
        <f>D28*F28</f>
        <v>0</v>
      </c>
    </row>
    <row r="29" spans="1:7" x14ac:dyDescent="0.2">
      <c r="B29" s="20"/>
      <c r="C29" s="20"/>
      <c r="D29" s="19"/>
      <c r="E29" s="19"/>
      <c r="F29" s="19"/>
      <c r="G29" s="19"/>
    </row>
    <row r="30" spans="1:7" x14ac:dyDescent="0.2">
      <c r="B30" s="20" t="s">
        <v>54</v>
      </c>
      <c r="C30" s="20"/>
      <c r="D30" s="123"/>
      <c r="E30" s="19" t="s">
        <v>28</v>
      </c>
      <c r="F30" s="123"/>
      <c r="G30" s="25">
        <f>D30*F30</f>
        <v>0</v>
      </c>
    </row>
    <row r="33" spans="1:7" ht="57" customHeight="1" x14ac:dyDescent="0.2">
      <c r="A33" s="80" t="s">
        <v>216</v>
      </c>
      <c r="B33" s="174" t="s">
        <v>303</v>
      </c>
      <c r="C33" s="174"/>
    </row>
    <row r="34" spans="1:7" ht="39.75" customHeight="1" x14ac:dyDescent="0.2">
      <c r="B34" s="174" t="s">
        <v>118</v>
      </c>
      <c r="C34" s="174"/>
    </row>
    <row r="36" spans="1:7" x14ac:dyDescent="0.2">
      <c r="B36" s="20" t="s">
        <v>53</v>
      </c>
      <c r="C36" s="20"/>
      <c r="D36" s="123"/>
      <c r="E36" s="19" t="s">
        <v>28</v>
      </c>
      <c r="F36" s="123"/>
      <c r="G36" s="25">
        <f>D36*F36</f>
        <v>0</v>
      </c>
    </row>
    <row r="37" spans="1:7" x14ac:dyDescent="0.2">
      <c r="B37" s="20"/>
      <c r="C37" s="20"/>
      <c r="D37" s="19"/>
      <c r="E37" s="19"/>
      <c r="F37" s="19"/>
      <c r="G37" s="19"/>
    </row>
    <row r="38" spans="1:7" x14ac:dyDescent="0.2">
      <c r="B38" s="20" t="s">
        <v>54</v>
      </c>
      <c r="C38" s="20"/>
      <c r="D38" s="123"/>
      <c r="E38" s="19" t="s">
        <v>28</v>
      </c>
      <c r="F38" s="123"/>
      <c r="G38" s="25">
        <f>D38*F38</f>
        <v>0</v>
      </c>
    </row>
    <row r="41" spans="1:7" x14ac:dyDescent="0.2">
      <c r="A41" s="80" t="s">
        <v>218</v>
      </c>
      <c r="B41" s="23" t="s">
        <v>109</v>
      </c>
    </row>
    <row r="43" spans="1:7" ht="66.75" customHeight="1" x14ac:dyDescent="0.2">
      <c r="A43" s="80" t="s">
        <v>219</v>
      </c>
      <c r="B43" s="174" t="s">
        <v>112</v>
      </c>
      <c r="C43" s="174"/>
    </row>
    <row r="45" spans="1:7" x14ac:dyDescent="0.2">
      <c r="B45" s="20" t="s">
        <v>53</v>
      </c>
      <c r="C45" s="20"/>
      <c r="D45" s="123"/>
      <c r="E45" s="19" t="s">
        <v>34</v>
      </c>
      <c r="F45" s="123"/>
      <c r="G45" s="25">
        <f>D45*F45</f>
        <v>0</v>
      </c>
    </row>
    <row r="46" spans="1:7" x14ac:dyDescent="0.2">
      <c r="B46" s="20"/>
      <c r="C46" s="20"/>
      <c r="D46" s="19"/>
      <c r="E46" s="19"/>
      <c r="F46" s="19"/>
      <c r="G46" s="19"/>
    </row>
    <row r="47" spans="1:7" x14ac:dyDescent="0.2">
      <c r="B47" s="20" t="s">
        <v>54</v>
      </c>
      <c r="C47" s="20"/>
      <c r="D47" s="123"/>
      <c r="E47" s="19" t="s">
        <v>34</v>
      </c>
      <c r="F47" s="123"/>
      <c r="G47" s="25">
        <f>D47*F47</f>
        <v>0</v>
      </c>
    </row>
    <row r="50" spans="1:7" ht="51" customHeight="1" x14ac:dyDescent="0.2">
      <c r="A50" s="80" t="s">
        <v>220</v>
      </c>
      <c r="B50" s="174" t="s">
        <v>113</v>
      </c>
      <c r="C50" s="174"/>
    </row>
    <row r="52" spans="1:7" x14ac:dyDescent="0.2">
      <c r="B52" s="20" t="s">
        <v>53</v>
      </c>
      <c r="C52" s="20"/>
      <c r="D52" s="123"/>
      <c r="E52" s="19" t="s">
        <v>34</v>
      </c>
      <c r="F52" s="123"/>
      <c r="G52" s="25">
        <f>D52*F52</f>
        <v>0</v>
      </c>
    </row>
    <row r="53" spans="1:7" x14ac:dyDescent="0.2">
      <c r="B53" s="20"/>
      <c r="C53" s="20"/>
      <c r="D53" s="19"/>
      <c r="E53" s="19"/>
      <c r="F53" s="19"/>
      <c r="G53" s="19"/>
    </row>
    <row r="54" spans="1:7" x14ac:dyDescent="0.2">
      <c r="B54" s="20" t="s">
        <v>54</v>
      </c>
      <c r="C54" s="20"/>
      <c r="D54" s="123"/>
      <c r="E54" s="19" t="s">
        <v>34</v>
      </c>
      <c r="F54" s="123"/>
      <c r="G54" s="25">
        <f>D54*F54</f>
        <v>0</v>
      </c>
    </row>
    <row r="55" spans="1:7" s="33" customFormat="1" x14ac:dyDescent="0.2">
      <c r="A55" s="80"/>
      <c r="B55" s="17"/>
      <c r="C55" s="17"/>
      <c r="D55" s="26"/>
      <c r="E55" s="18"/>
      <c r="F55" s="26"/>
      <c r="G55" s="25"/>
    </row>
    <row r="57" spans="1:7" ht="53.25" customHeight="1" x14ac:dyDescent="0.2">
      <c r="A57" s="80" t="s">
        <v>304</v>
      </c>
      <c r="B57" s="174" t="s">
        <v>114</v>
      </c>
      <c r="C57" s="174"/>
    </row>
    <row r="59" spans="1:7" x14ac:dyDescent="0.2">
      <c r="B59" s="20" t="s">
        <v>53</v>
      </c>
      <c r="C59" s="20"/>
      <c r="D59" s="123"/>
      <c r="E59" s="19" t="s">
        <v>34</v>
      </c>
      <c r="F59" s="123"/>
      <c r="G59" s="25">
        <f>D59*F59</f>
        <v>0</v>
      </c>
    </row>
    <row r="60" spans="1:7" x14ac:dyDescent="0.2">
      <c r="B60" s="20"/>
      <c r="C60" s="20"/>
      <c r="D60" s="19"/>
      <c r="E60" s="19"/>
      <c r="F60" s="19"/>
      <c r="G60" s="19"/>
    </row>
    <row r="61" spans="1:7" x14ac:dyDescent="0.2">
      <c r="B61" s="20" t="s">
        <v>54</v>
      </c>
      <c r="C61" s="20"/>
      <c r="D61" s="123"/>
      <c r="E61" s="19" t="s">
        <v>34</v>
      </c>
      <c r="F61" s="123"/>
      <c r="G61" s="25">
        <f>D61*F61</f>
        <v>0</v>
      </c>
    </row>
    <row r="62" spans="1:7" s="33" customFormat="1" x14ac:dyDescent="0.2">
      <c r="A62" s="80"/>
      <c r="B62" s="17"/>
      <c r="C62" s="17"/>
      <c r="D62" s="26"/>
      <c r="E62" s="18"/>
      <c r="F62" s="26"/>
      <c r="G62" s="25"/>
    </row>
    <row r="64" spans="1:7" ht="54" customHeight="1" x14ac:dyDescent="0.2">
      <c r="A64" s="80" t="s">
        <v>305</v>
      </c>
      <c r="B64" s="174" t="s">
        <v>68</v>
      </c>
      <c r="C64" s="174"/>
    </row>
    <row r="65" spans="1:7" ht="42" customHeight="1" x14ac:dyDescent="0.2">
      <c r="B65" s="174" t="s">
        <v>111</v>
      </c>
      <c r="C65" s="174"/>
      <c r="D65" s="26"/>
      <c r="E65" s="19"/>
      <c r="F65" s="26"/>
      <c r="G65" s="26"/>
    </row>
    <row r="66" spans="1:7" x14ac:dyDescent="0.2">
      <c r="B66" s="20"/>
      <c r="C66" s="20"/>
      <c r="D66" s="19"/>
      <c r="E66" s="19"/>
      <c r="F66" s="19"/>
      <c r="G66" s="19"/>
    </row>
    <row r="67" spans="1:7" x14ac:dyDescent="0.2">
      <c r="B67" s="20" t="s">
        <v>53</v>
      </c>
      <c r="C67" s="20"/>
      <c r="D67" s="123"/>
      <c r="E67" s="19" t="s">
        <v>34</v>
      </c>
      <c r="F67" s="123"/>
      <c r="G67" s="25">
        <f>D67*F67</f>
        <v>0</v>
      </c>
    </row>
    <row r="68" spans="1:7" x14ac:dyDescent="0.2">
      <c r="B68" s="20"/>
      <c r="C68" s="20"/>
      <c r="D68" s="19"/>
      <c r="E68" s="19"/>
      <c r="F68" s="19"/>
      <c r="G68" s="19"/>
    </row>
    <row r="69" spans="1:7" x14ac:dyDescent="0.2">
      <c r="B69" s="20" t="s">
        <v>54</v>
      </c>
      <c r="C69" s="20"/>
      <c r="D69" s="123"/>
      <c r="E69" s="19" t="s">
        <v>34</v>
      </c>
      <c r="F69" s="123"/>
      <c r="G69" s="25">
        <f>D69*F69</f>
        <v>0</v>
      </c>
    </row>
    <row r="72" spans="1:7" x14ac:dyDescent="0.2">
      <c r="A72" s="80" t="s">
        <v>221</v>
      </c>
      <c r="B72" s="172" t="s">
        <v>306</v>
      </c>
      <c r="C72" s="172"/>
    </row>
    <row r="74" spans="1:7" ht="51.75" customHeight="1" x14ac:dyDescent="0.2">
      <c r="A74" s="80" t="s">
        <v>222</v>
      </c>
      <c r="B74" s="174" t="s">
        <v>73</v>
      </c>
      <c r="C74" s="174"/>
    </row>
    <row r="75" spans="1:7" ht="66" customHeight="1" x14ac:dyDescent="0.2">
      <c r="B75" s="174" t="s">
        <v>307</v>
      </c>
      <c r="C75" s="174"/>
    </row>
    <row r="76" spans="1:7" x14ac:dyDescent="0.2">
      <c r="B76" s="172" t="s">
        <v>64</v>
      </c>
      <c r="C76" s="172"/>
    </row>
    <row r="77" spans="1:7" ht="30" customHeight="1" x14ac:dyDescent="0.2">
      <c r="B77" s="174" t="s">
        <v>108</v>
      </c>
      <c r="C77" s="174"/>
    </row>
    <row r="79" spans="1:7" x14ac:dyDescent="0.2">
      <c r="B79" s="20" t="s">
        <v>53</v>
      </c>
      <c r="C79" s="20"/>
      <c r="D79" s="123"/>
      <c r="E79" s="19" t="s">
        <v>28</v>
      </c>
      <c r="F79" s="123"/>
      <c r="G79" s="25">
        <f>D79*F79</f>
        <v>0</v>
      </c>
    </row>
    <row r="80" spans="1:7" x14ac:dyDescent="0.2">
      <c r="B80" s="20"/>
      <c r="C80" s="20"/>
      <c r="D80" s="19"/>
      <c r="E80" s="19"/>
      <c r="F80" s="19"/>
      <c r="G80" s="19"/>
    </row>
    <row r="81" spans="1:7" x14ac:dyDescent="0.2">
      <c r="B81" s="20" t="s">
        <v>54</v>
      </c>
      <c r="C81" s="20"/>
      <c r="D81" s="123"/>
      <c r="E81" s="19" t="s">
        <v>28</v>
      </c>
      <c r="F81" s="123"/>
      <c r="G81" s="25">
        <f>D81*F81</f>
        <v>0</v>
      </c>
    </row>
    <row r="84" spans="1:7" ht="30" customHeight="1" x14ac:dyDescent="0.2">
      <c r="A84" s="80" t="s">
        <v>223</v>
      </c>
      <c r="B84" s="174" t="s">
        <v>115</v>
      </c>
      <c r="C84" s="174"/>
    </row>
    <row r="85" spans="1:7" x14ac:dyDescent="0.2">
      <c r="B85" s="23" t="s">
        <v>72</v>
      </c>
      <c r="D85" s="123"/>
    </row>
    <row r="86" spans="1:7" x14ac:dyDescent="0.2">
      <c r="D86" s="132"/>
    </row>
    <row r="87" spans="1:7" x14ac:dyDescent="0.2">
      <c r="B87" s="20" t="s">
        <v>53</v>
      </c>
      <c r="C87" s="20"/>
      <c r="D87" s="123"/>
      <c r="E87" s="19" t="s">
        <v>28</v>
      </c>
      <c r="F87" s="123"/>
      <c r="G87" s="25">
        <f>D87*F87</f>
        <v>0</v>
      </c>
    </row>
    <row r="88" spans="1:7" x14ac:dyDescent="0.2">
      <c r="B88" s="20"/>
      <c r="C88" s="20"/>
      <c r="D88" s="19"/>
      <c r="E88" s="19"/>
      <c r="F88" s="19"/>
      <c r="G88" s="19"/>
    </row>
    <row r="89" spans="1:7" x14ac:dyDescent="0.2">
      <c r="B89" s="20" t="s">
        <v>54</v>
      </c>
      <c r="C89" s="20"/>
      <c r="D89" s="123"/>
      <c r="E89" s="19" t="s">
        <v>28</v>
      </c>
      <c r="F89" s="123"/>
      <c r="G89" s="25">
        <f>D89*F89</f>
        <v>0</v>
      </c>
    </row>
    <row r="92" spans="1:7" ht="28.5" customHeight="1" x14ac:dyDescent="0.2">
      <c r="A92" s="80" t="s">
        <v>224</v>
      </c>
      <c r="B92" s="174" t="s">
        <v>65</v>
      </c>
      <c r="C92" s="174"/>
    </row>
    <row r="93" spans="1:7" ht="27.75" customHeight="1" x14ac:dyDescent="0.2">
      <c r="B93" s="174" t="s">
        <v>66</v>
      </c>
      <c r="C93" s="174"/>
    </row>
    <row r="94" spans="1:7" x14ac:dyDescent="0.2">
      <c r="B94" s="23" t="s">
        <v>72</v>
      </c>
      <c r="D94" s="123"/>
    </row>
    <row r="96" spans="1:7" x14ac:dyDescent="0.2">
      <c r="B96" s="20" t="s">
        <v>53</v>
      </c>
      <c r="C96" s="20"/>
      <c r="D96" s="123"/>
      <c r="E96" s="19" t="s">
        <v>28</v>
      </c>
      <c r="F96" s="123"/>
      <c r="G96" s="25">
        <f>D96*F96</f>
        <v>0</v>
      </c>
    </row>
    <row r="97" spans="1:7" x14ac:dyDescent="0.2">
      <c r="B97" s="20"/>
      <c r="C97" s="20"/>
      <c r="D97" s="19"/>
      <c r="E97" s="19"/>
      <c r="F97" s="19"/>
      <c r="G97" s="19"/>
    </row>
    <row r="98" spans="1:7" x14ac:dyDescent="0.2">
      <c r="B98" s="20" t="s">
        <v>54</v>
      </c>
      <c r="C98" s="20"/>
      <c r="D98" s="123"/>
      <c r="E98" s="19" t="s">
        <v>28</v>
      </c>
      <c r="F98" s="123"/>
      <c r="G98" s="25">
        <f>D98*F98</f>
        <v>0</v>
      </c>
    </row>
    <row r="101" spans="1:7" x14ac:dyDescent="0.2">
      <c r="A101" s="80" t="s">
        <v>225</v>
      </c>
      <c r="B101" s="172" t="s">
        <v>56</v>
      </c>
      <c r="C101" s="172"/>
    </row>
    <row r="103" spans="1:7" ht="64.5" customHeight="1" x14ac:dyDescent="0.2">
      <c r="A103" s="80" t="s">
        <v>226</v>
      </c>
      <c r="B103" s="174" t="s">
        <v>63</v>
      </c>
      <c r="C103" s="174"/>
    </row>
    <row r="104" spans="1:7" ht="78" customHeight="1" x14ac:dyDescent="0.2">
      <c r="B104" s="174" t="s">
        <v>308</v>
      </c>
      <c r="C104" s="174"/>
    </row>
    <row r="105" spans="1:7" ht="27" customHeight="1" x14ac:dyDescent="0.2">
      <c r="B105" s="174" t="s">
        <v>67</v>
      </c>
      <c r="C105" s="174"/>
    </row>
    <row r="106" spans="1:7" ht="66.75" customHeight="1" x14ac:dyDescent="0.2">
      <c r="B106" s="174" t="s">
        <v>297</v>
      </c>
      <c r="C106" s="174"/>
    </row>
    <row r="108" spans="1:7" x14ac:dyDescent="0.2">
      <c r="B108" s="20" t="s">
        <v>53</v>
      </c>
      <c r="C108" s="20"/>
      <c r="D108" s="123"/>
      <c r="E108" s="19" t="s">
        <v>28</v>
      </c>
      <c r="F108" s="123"/>
      <c r="G108" s="25">
        <f>D108*F108</f>
        <v>0</v>
      </c>
    </row>
    <row r="109" spans="1:7" x14ac:dyDescent="0.2">
      <c r="B109" s="20"/>
      <c r="C109" s="20"/>
      <c r="D109" s="19"/>
      <c r="E109" s="19"/>
      <c r="F109" s="19"/>
      <c r="G109" s="19"/>
    </row>
    <row r="110" spans="1:7" x14ac:dyDescent="0.2">
      <c r="B110" s="20" t="s">
        <v>54</v>
      </c>
      <c r="C110" s="20"/>
      <c r="D110" s="123"/>
      <c r="E110" s="19" t="s">
        <v>28</v>
      </c>
      <c r="F110" s="123"/>
      <c r="G110" s="25">
        <f>D110*F110</f>
        <v>0</v>
      </c>
    </row>
    <row r="113" spans="1:7" x14ac:dyDescent="0.2">
      <c r="A113" s="82" t="s">
        <v>272</v>
      </c>
      <c r="G113" s="74">
        <f>SUM(G2:G112)</f>
        <v>0</v>
      </c>
    </row>
  </sheetData>
  <mergeCells count="28">
    <mergeCell ref="B1:C1"/>
    <mergeCell ref="B5:C5"/>
    <mergeCell ref="B7:C7"/>
    <mergeCell ref="B8:C8"/>
    <mergeCell ref="B9:C9"/>
    <mergeCell ref="B26:C26"/>
    <mergeCell ref="B43:C43"/>
    <mergeCell ref="B50:C50"/>
    <mergeCell ref="B64:C64"/>
    <mergeCell ref="B16:C16"/>
    <mergeCell ref="B17:C17"/>
    <mergeCell ref="B72:C72"/>
    <mergeCell ref="B57:C57"/>
    <mergeCell ref="B33:C33"/>
    <mergeCell ref="B34:C34"/>
    <mergeCell ref="B92:C92"/>
    <mergeCell ref="B74:C74"/>
    <mergeCell ref="B65:C65"/>
    <mergeCell ref="B75:C75"/>
    <mergeCell ref="B77:C77"/>
    <mergeCell ref="B76:C76"/>
    <mergeCell ref="B84:C84"/>
    <mergeCell ref="B106:C106"/>
    <mergeCell ref="B105:C105"/>
    <mergeCell ref="B103:C103"/>
    <mergeCell ref="B104:C104"/>
    <mergeCell ref="B93:C93"/>
    <mergeCell ref="B101:C101"/>
  </mergeCells>
  <pageMargins left="0.51181102362204722" right="0.51181102362204722" top="0.59055118110236227" bottom="0.59055118110236227" header="0.31496062992125984" footer="0.31496062992125984"/>
  <pageSetup paperSize="9" scale="96" fitToHeight="6" orientation="portrait" r:id="rId1"/>
  <rowBreaks count="4" manualBreakCount="4">
    <brk id="23" max="16383" man="1"/>
    <brk id="40" max="16383" man="1"/>
    <brk id="71" max="16383" man="1"/>
    <brk id="10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election activeCell="I35" sqref="I35"/>
    </sheetView>
  </sheetViews>
  <sheetFormatPr baseColWidth="10" defaultRowHeight="12.75" x14ac:dyDescent="0.2"/>
  <cols>
    <col min="1" max="1" width="7" style="80" bestFit="1" customWidth="1"/>
    <col min="2" max="2" width="25.7109375" style="40" customWidth="1"/>
    <col min="3" max="3" width="17.7109375" style="40" customWidth="1"/>
    <col min="4" max="7" width="10.7109375" style="41" customWidth="1"/>
    <col min="8" max="8" width="11.42578125" style="40"/>
    <col min="9" max="257" width="11.42578125" style="42"/>
    <col min="258" max="258" width="5.140625" style="42" bestFit="1" customWidth="1"/>
    <col min="259" max="259" width="40.7109375" style="42" customWidth="1"/>
    <col min="260" max="263" width="10.7109375" style="42" customWidth="1"/>
    <col min="264" max="513" width="11.42578125" style="42"/>
    <col min="514" max="514" width="5.140625" style="42" bestFit="1" customWidth="1"/>
    <col min="515" max="515" width="40.7109375" style="42" customWidth="1"/>
    <col min="516" max="519" width="10.7109375" style="42" customWidth="1"/>
    <col min="520" max="769" width="11.42578125" style="42"/>
    <col min="770" max="770" width="5.140625" style="42" bestFit="1" customWidth="1"/>
    <col min="771" max="771" width="40.7109375" style="42" customWidth="1"/>
    <col min="772" max="775" width="10.7109375" style="42" customWidth="1"/>
    <col min="776" max="1025" width="11.42578125" style="42"/>
    <col min="1026" max="1026" width="5.140625" style="42" bestFit="1" customWidth="1"/>
    <col min="1027" max="1027" width="40.7109375" style="42" customWidth="1"/>
    <col min="1028" max="1031" width="10.7109375" style="42" customWidth="1"/>
    <col min="1032" max="1281" width="11.42578125" style="42"/>
    <col min="1282" max="1282" width="5.140625" style="42" bestFit="1" customWidth="1"/>
    <col min="1283" max="1283" width="40.7109375" style="42" customWidth="1"/>
    <col min="1284" max="1287" width="10.7109375" style="42" customWidth="1"/>
    <col min="1288" max="1537" width="11.42578125" style="42"/>
    <col min="1538" max="1538" width="5.140625" style="42" bestFit="1" customWidth="1"/>
    <col min="1539" max="1539" width="40.7109375" style="42" customWidth="1"/>
    <col min="1540" max="1543" width="10.7109375" style="42" customWidth="1"/>
    <col min="1544" max="1793" width="11.42578125" style="42"/>
    <col min="1794" max="1794" width="5.140625" style="42" bestFit="1" customWidth="1"/>
    <col min="1795" max="1795" width="40.7109375" style="42" customWidth="1"/>
    <col min="1796" max="1799" width="10.7109375" style="42" customWidth="1"/>
    <col min="1800" max="2049" width="11.42578125" style="42"/>
    <col min="2050" max="2050" width="5.140625" style="42" bestFit="1" customWidth="1"/>
    <col min="2051" max="2051" width="40.7109375" style="42" customWidth="1"/>
    <col min="2052" max="2055" width="10.7109375" style="42" customWidth="1"/>
    <col min="2056" max="2305" width="11.42578125" style="42"/>
    <col min="2306" max="2306" width="5.140625" style="42" bestFit="1" customWidth="1"/>
    <col min="2307" max="2307" width="40.7109375" style="42" customWidth="1"/>
    <col min="2308" max="2311" width="10.7109375" style="42" customWidth="1"/>
    <col min="2312" max="2561" width="11.42578125" style="42"/>
    <col min="2562" max="2562" width="5.140625" style="42" bestFit="1" customWidth="1"/>
    <col min="2563" max="2563" width="40.7109375" style="42" customWidth="1"/>
    <col min="2564" max="2567" width="10.7109375" style="42" customWidth="1"/>
    <col min="2568" max="2817" width="11.42578125" style="42"/>
    <col min="2818" max="2818" width="5.140625" style="42" bestFit="1" customWidth="1"/>
    <col min="2819" max="2819" width="40.7109375" style="42" customWidth="1"/>
    <col min="2820" max="2823" width="10.7109375" style="42" customWidth="1"/>
    <col min="2824" max="3073" width="11.42578125" style="42"/>
    <col min="3074" max="3074" width="5.140625" style="42" bestFit="1" customWidth="1"/>
    <col min="3075" max="3075" width="40.7109375" style="42" customWidth="1"/>
    <col min="3076" max="3079" width="10.7109375" style="42" customWidth="1"/>
    <col min="3080" max="3329" width="11.42578125" style="42"/>
    <col min="3330" max="3330" width="5.140625" style="42" bestFit="1" customWidth="1"/>
    <col min="3331" max="3331" width="40.7109375" style="42" customWidth="1"/>
    <col min="3332" max="3335" width="10.7109375" style="42" customWidth="1"/>
    <col min="3336" max="3585" width="11.42578125" style="42"/>
    <col min="3586" max="3586" width="5.140625" style="42" bestFit="1" customWidth="1"/>
    <col min="3587" max="3587" width="40.7109375" style="42" customWidth="1"/>
    <col min="3588" max="3591" width="10.7109375" style="42" customWidth="1"/>
    <col min="3592" max="3841" width="11.42578125" style="42"/>
    <col min="3842" max="3842" width="5.140625" style="42" bestFit="1" customWidth="1"/>
    <col min="3843" max="3843" width="40.7109375" style="42" customWidth="1"/>
    <col min="3844" max="3847" width="10.7109375" style="42" customWidth="1"/>
    <col min="3848" max="4097" width="11.42578125" style="42"/>
    <col min="4098" max="4098" width="5.140625" style="42" bestFit="1" customWidth="1"/>
    <col min="4099" max="4099" width="40.7109375" style="42" customWidth="1"/>
    <col min="4100" max="4103" width="10.7109375" style="42" customWidth="1"/>
    <col min="4104" max="4353" width="11.42578125" style="42"/>
    <col min="4354" max="4354" width="5.140625" style="42" bestFit="1" customWidth="1"/>
    <col min="4355" max="4355" width="40.7109375" style="42" customWidth="1"/>
    <col min="4356" max="4359" width="10.7109375" style="42" customWidth="1"/>
    <col min="4360" max="4609" width="11.42578125" style="42"/>
    <col min="4610" max="4610" width="5.140625" style="42" bestFit="1" customWidth="1"/>
    <col min="4611" max="4611" width="40.7109375" style="42" customWidth="1"/>
    <col min="4612" max="4615" width="10.7109375" style="42" customWidth="1"/>
    <col min="4616" max="4865" width="11.42578125" style="42"/>
    <col min="4866" max="4866" width="5.140625" style="42" bestFit="1" customWidth="1"/>
    <col min="4867" max="4867" width="40.7109375" style="42" customWidth="1"/>
    <col min="4868" max="4871" width="10.7109375" style="42" customWidth="1"/>
    <col min="4872" max="5121" width="11.42578125" style="42"/>
    <col min="5122" max="5122" width="5.140625" style="42" bestFit="1" customWidth="1"/>
    <col min="5123" max="5123" width="40.7109375" style="42" customWidth="1"/>
    <col min="5124" max="5127" width="10.7109375" style="42" customWidth="1"/>
    <col min="5128" max="5377" width="11.42578125" style="42"/>
    <col min="5378" max="5378" width="5.140625" style="42" bestFit="1" customWidth="1"/>
    <col min="5379" max="5379" width="40.7109375" style="42" customWidth="1"/>
    <col min="5380" max="5383" width="10.7109375" style="42" customWidth="1"/>
    <col min="5384" max="5633" width="11.42578125" style="42"/>
    <col min="5634" max="5634" width="5.140625" style="42" bestFit="1" customWidth="1"/>
    <col min="5635" max="5635" width="40.7109375" style="42" customWidth="1"/>
    <col min="5636" max="5639" width="10.7109375" style="42" customWidth="1"/>
    <col min="5640" max="5889" width="11.42578125" style="42"/>
    <col min="5890" max="5890" width="5.140625" style="42" bestFit="1" customWidth="1"/>
    <col min="5891" max="5891" width="40.7109375" style="42" customWidth="1"/>
    <col min="5892" max="5895" width="10.7109375" style="42" customWidth="1"/>
    <col min="5896" max="6145" width="11.42578125" style="42"/>
    <col min="6146" max="6146" width="5.140625" style="42" bestFit="1" customWidth="1"/>
    <col min="6147" max="6147" width="40.7109375" style="42" customWidth="1"/>
    <col min="6148" max="6151" width="10.7109375" style="42" customWidth="1"/>
    <col min="6152" max="6401" width="11.42578125" style="42"/>
    <col min="6402" max="6402" width="5.140625" style="42" bestFit="1" customWidth="1"/>
    <col min="6403" max="6403" width="40.7109375" style="42" customWidth="1"/>
    <col min="6404" max="6407" width="10.7109375" style="42" customWidth="1"/>
    <col min="6408" max="6657" width="11.42578125" style="42"/>
    <col min="6658" max="6658" width="5.140625" style="42" bestFit="1" customWidth="1"/>
    <col min="6659" max="6659" width="40.7109375" style="42" customWidth="1"/>
    <col min="6660" max="6663" width="10.7109375" style="42" customWidth="1"/>
    <col min="6664" max="6913" width="11.42578125" style="42"/>
    <col min="6914" max="6914" width="5.140625" style="42" bestFit="1" customWidth="1"/>
    <col min="6915" max="6915" width="40.7109375" style="42" customWidth="1"/>
    <col min="6916" max="6919" width="10.7109375" style="42" customWidth="1"/>
    <col min="6920" max="7169" width="11.42578125" style="42"/>
    <col min="7170" max="7170" width="5.140625" style="42" bestFit="1" customWidth="1"/>
    <col min="7171" max="7171" width="40.7109375" style="42" customWidth="1"/>
    <col min="7172" max="7175" width="10.7109375" style="42" customWidth="1"/>
    <col min="7176" max="7425" width="11.42578125" style="42"/>
    <col min="7426" max="7426" width="5.140625" style="42" bestFit="1" customWidth="1"/>
    <col min="7427" max="7427" width="40.7109375" style="42" customWidth="1"/>
    <col min="7428" max="7431" width="10.7109375" style="42" customWidth="1"/>
    <col min="7432" max="7681" width="11.42578125" style="42"/>
    <col min="7682" max="7682" width="5.140625" style="42" bestFit="1" customWidth="1"/>
    <col min="7683" max="7683" width="40.7109375" style="42" customWidth="1"/>
    <col min="7684" max="7687" width="10.7109375" style="42" customWidth="1"/>
    <col min="7688" max="7937" width="11.42578125" style="42"/>
    <col min="7938" max="7938" width="5.140625" style="42" bestFit="1" customWidth="1"/>
    <col min="7939" max="7939" width="40.7109375" style="42" customWidth="1"/>
    <col min="7940" max="7943" width="10.7109375" style="42" customWidth="1"/>
    <col min="7944" max="8193" width="11.42578125" style="42"/>
    <col min="8194" max="8194" width="5.140625" style="42" bestFit="1" customWidth="1"/>
    <col min="8195" max="8195" width="40.7109375" style="42" customWidth="1"/>
    <col min="8196" max="8199" width="10.7109375" style="42" customWidth="1"/>
    <col min="8200" max="8449" width="11.42578125" style="42"/>
    <col min="8450" max="8450" width="5.140625" style="42" bestFit="1" customWidth="1"/>
    <col min="8451" max="8451" width="40.7109375" style="42" customWidth="1"/>
    <col min="8452" max="8455" width="10.7109375" style="42" customWidth="1"/>
    <col min="8456" max="8705" width="11.42578125" style="42"/>
    <col min="8706" max="8706" width="5.140625" style="42" bestFit="1" customWidth="1"/>
    <col min="8707" max="8707" width="40.7109375" style="42" customWidth="1"/>
    <col min="8708" max="8711" width="10.7109375" style="42" customWidth="1"/>
    <col min="8712" max="8961" width="11.42578125" style="42"/>
    <col min="8962" max="8962" width="5.140625" style="42" bestFit="1" customWidth="1"/>
    <col min="8963" max="8963" width="40.7109375" style="42" customWidth="1"/>
    <col min="8964" max="8967" width="10.7109375" style="42" customWidth="1"/>
    <col min="8968" max="9217" width="11.42578125" style="42"/>
    <col min="9218" max="9218" width="5.140625" style="42" bestFit="1" customWidth="1"/>
    <col min="9219" max="9219" width="40.7109375" style="42" customWidth="1"/>
    <col min="9220" max="9223" width="10.7109375" style="42" customWidth="1"/>
    <col min="9224" max="9473" width="11.42578125" style="42"/>
    <col min="9474" max="9474" width="5.140625" style="42" bestFit="1" customWidth="1"/>
    <col min="9475" max="9475" width="40.7109375" style="42" customWidth="1"/>
    <col min="9476" max="9479" width="10.7109375" style="42" customWidth="1"/>
    <col min="9480" max="9729" width="11.42578125" style="42"/>
    <col min="9730" max="9730" width="5.140625" style="42" bestFit="1" customWidth="1"/>
    <col min="9731" max="9731" width="40.7109375" style="42" customWidth="1"/>
    <col min="9732" max="9735" width="10.7109375" style="42" customWidth="1"/>
    <col min="9736" max="9985" width="11.42578125" style="42"/>
    <col min="9986" max="9986" width="5.140625" style="42" bestFit="1" customWidth="1"/>
    <col min="9987" max="9987" width="40.7109375" style="42" customWidth="1"/>
    <col min="9988" max="9991" width="10.7109375" style="42" customWidth="1"/>
    <col min="9992" max="10241" width="11.42578125" style="42"/>
    <col min="10242" max="10242" width="5.140625" style="42" bestFit="1" customWidth="1"/>
    <col min="10243" max="10243" width="40.7109375" style="42" customWidth="1"/>
    <col min="10244" max="10247" width="10.7109375" style="42" customWidth="1"/>
    <col min="10248" max="10497" width="11.42578125" style="42"/>
    <col min="10498" max="10498" width="5.140625" style="42" bestFit="1" customWidth="1"/>
    <col min="10499" max="10499" width="40.7109375" style="42" customWidth="1"/>
    <col min="10500" max="10503" width="10.7109375" style="42" customWidth="1"/>
    <col min="10504" max="10753" width="11.42578125" style="42"/>
    <col min="10754" max="10754" width="5.140625" style="42" bestFit="1" customWidth="1"/>
    <col min="10755" max="10755" width="40.7109375" style="42" customWidth="1"/>
    <col min="10756" max="10759" width="10.7109375" style="42" customWidth="1"/>
    <col min="10760" max="11009" width="11.42578125" style="42"/>
    <col min="11010" max="11010" width="5.140625" style="42" bestFit="1" customWidth="1"/>
    <col min="11011" max="11011" width="40.7109375" style="42" customWidth="1"/>
    <col min="11012" max="11015" width="10.7109375" style="42" customWidth="1"/>
    <col min="11016" max="11265" width="11.42578125" style="42"/>
    <col min="11266" max="11266" width="5.140625" style="42" bestFit="1" customWidth="1"/>
    <col min="11267" max="11267" width="40.7109375" style="42" customWidth="1"/>
    <col min="11268" max="11271" width="10.7109375" style="42" customWidth="1"/>
    <col min="11272" max="11521" width="11.42578125" style="42"/>
    <col min="11522" max="11522" width="5.140625" style="42" bestFit="1" customWidth="1"/>
    <col min="11523" max="11523" width="40.7109375" style="42" customWidth="1"/>
    <col min="11524" max="11527" width="10.7109375" style="42" customWidth="1"/>
    <col min="11528" max="11777" width="11.42578125" style="42"/>
    <col min="11778" max="11778" width="5.140625" style="42" bestFit="1" customWidth="1"/>
    <col min="11779" max="11779" width="40.7109375" style="42" customWidth="1"/>
    <col min="11780" max="11783" width="10.7109375" style="42" customWidth="1"/>
    <col min="11784" max="12033" width="11.42578125" style="42"/>
    <col min="12034" max="12034" width="5.140625" style="42" bestFit="1" customWidth="1"/>
    <col min="12035" max="12035" width="40.7109375" style="42" customWidth="1"/>
    <col min="12036" max="12039" width="10.7109375" style="42" customWidth="1"/>
    <col min="12040" max="12289" width="11.42578125" style="42"/>
    <col min="12290" max="12290" width="5.140625" style="42" bestFit="1" customWidth="1"/>
    <col min="12291" max="12291" width="40.7109375" style="42" customWidth="1"/>
    <col min="12292" max="12295" width="10.7109375" style="42" customWidth="1"/>
    <col min="12296" max="12545" width="11.42578125" style="42"/>
    <col min="12546" max="12546" width="5.140625" style="42" bestFit="1" customWidth="1"/>
    <col min="12547" max="12547" width="40.7109375" style="42" customWidth="1"/>
    <col min="12548" max="12551" width="10.7109375" style="42" customWidth="1"/>
    <col min="12552" max="12801" width="11.42578125" style="42"/>
    <col min="12802" max="12802" width="5.140625" style="42" bestFit="1" customWidth="1"/>
    <col min="12803" max="12803" width="40.7109375" style="42" customWidth="1"/>
    <col min="12804" max="12807" width="10.7109375" style="42" customWidth="1"/>
    <col min="12808" max="13057" width="11.42578125" style="42"/>
    <col min="13058" max="13058" width="5.140625" style="42" bestFit="1" customWidth="1"/>
    <col min="13059" max="13059" width="40.7109375" style="42" customWidth="1"/>
    <col min="13060" max="13063" width="10.7109375" style="42" customWidth="1"/>
    <col min="13064" max="13313" width="11.42578125" style="42"/>
    <col min="13314" max="13314" width="5.140625" style="42" bestFit="1" customWidth="1"/>
    <col min="13315" max="13315" width="40.7109375" style="42" customWidth="1"/>
    <col min="13316" max="13319" width="10.7109375" style="42" customWidth="1"/>
    <col min="13320" max="13569" width="11.42578125" style="42"/>
    <col min="13570" max="13570" width="5.140625" style="42" bestFit="1" customWidth="1"/>
    <col min="13571" max="13571" width="40.7109375" style="42" customWidth="1"/>
    <col min="13572" max="13575" width="10.7109375" style="42" customWidth="1"/>
    <col min="13576" max="13825" width="11.42578125" style="42"/>
    <col min="13826" max="13826" width="5.140625" style="42" bestFit="1" customWidth="1"/>
    <col min="13827" max="13827" width="40.7109375" style="42" customWidth="1"/>
    <col min="13828" max="13831" width="10.7109375" style="42" customWidth="1"/>
    <col min="13832" max="14081" width="11.42578125" style="42"/>
    <col min="14082" max="14082" width="5.140625" style="42" bestFit="1" customWidth="1"/>
    <col min="14083" max="14083" width="40.7109375" style="42" customWidth="1"/>
    <col min="14084" max="14087" width="10.7109375" style="42" customWidth="1"/>
    <col min="14088" max="14337" width="11.42578125" style="42"/>
    <col min="14338" max="14338" width="5.140625" style="42" bestFit="1" customWidth="1"/>
    <col min="14339" max="14339" width="40.7109375" style="42" customWidth="1"/>
    <col min="14340" max="14343" width="10.7109375" style="42" customWidth="1"/>
    <col min="14344" max="14593" width="11.42578125" style="42"/>
    <col min="14594" max="14594" width="5.140625" style="42" bestFit="1" customWidth="1"/>
    <col min="14595" max="14595" width="40.7109375" style="42" customWidth="1"/>
    <col min="14596" max="14599" width="10.7109375" style="42" customWidth="1"/>
    <col min="14600" max="14849" width="11.42578125" style="42"/>
    <col min="14850" max="14850" width="5.140625" style="42" bestFit="1" customWidth="1"/>
    <col min="14851" max="14851" width="40.7109375" style="42" customWidth="1"/>
    <col min="14852" max="14855" width="10.7109375" style="42" customWidth="1"/>
    <col min="14856" max="15105" width="11.42578125" style="42"/>
    <col min="15106" max="15106" width="5.140625" style="42" bestFit="1" customWidth="1"/>
    <col min="15107" max="15107" width="40.7109375" style="42" customWidth="1"/>
    <col min="15108" max="15111" width="10.7109375" style="42" customWidth="1"/>
    <col min="15112" max="15361" width="11.42578125" style="42"/>
    <col min="15362" max="15362" width="5.140625" style="42" bestFit="1" customWidth="1"/>
    <col min="15363" max="15363" width="40.7109375" style="42" customWidth="1"/>
    <col min="15364" max="15367" width="10.7109375" style="42" customWidth="1"/>
    <col min="15368" max="15617" width="11.42578125" style="42"/>
    <col min="15618" max="15618" width="5.140625" style="42" bestFit="1" customWidth="1"/>
    <col min="15619" max="15619" width="40.7109375" style="42" customWidth="1"/>
    <col min="15620" max="15623" width="10.7109375" style="42" customWidth="1"/>
    <col min="15624" max="15873" width="11.42578125" style="42"/>
    <col min="15874" max="15874" width="5.140625" style="42" bestFit="1" customWidth="1"/>
    <col min="15875" max="15875" width="40.7109375" style="42" customWidth="1"/>
    <col min="15876" max="15879" width="10.7109375" style="42" customWidth="1"/>
    <col min="15880" max="16129" width="11.42578125" style="42"/>
    <col min="16130" max="16130" width="5.140625" style="42" bestFit="1" customWidth="1"/>
    <col min="16131" max="16131" width="40.7109375" style="42" customWidth="1"/>
    <col min="16132" max="16135" width="10.7109375" style="42" customWidth="1"/>
    <col min="16136" max="16384" width="11.42578125" style="42"/>
  </cols>
  <sheetData>
    <row r="1" spans="1:7" s="37" customFormat="1" ht="25.5" x14ac:dyDescent="0.2">
      <c r="A1" s="81" t="s">
        <v>51</v>
      </c>
      <c r="B1" s="181" t="s">
        <v>52</v>
      </c>
      <c r="C1" s="182"/>
      <c r="D1" s="36" t="s">
        <v>13</v>
      </c>
      <c r="E1" s="36" t="s">
        <v>12</v>
      </c>
      <c r="F1" s="36" t="s">
        <v>70</v>
      </c>
      <c r="G1" s="93" t="s">
        <v>71</v>
      </c>
    </row>
    <row r="2" spans="1:7" s="37" customFormat="1" x14ac:dyDescent="0.2">
      <c r="A2" s="80"/>
      <c r="B2" s="44"/>
      <c r="C2" s="44"/>
      <c r="D2" s="45"/>
      <c r="E2" s="45"/>
      <c r="F2" s="45"/>
      <c r="G2" s="45"/>
    </row>
    <row r="3" spans="1:7" s="40" customFormat="1" x14ac:dyDescent="0.2">
      <c r="A3" s="80" t="s">
        <v>227</v>
      </c>
      <c r="B3" s="178" t="s">
        <v>166</v>
      </c>
      <c r="C3" s="178"/>
      <c r="D3" s="41"/>
      <c r="E3" s="41"/>
      <c r="F3" s="41"/>
      <c r="G3" s="41"/>
    </row>
    <row r="4" spans="1:7" s="40" customFormat="1" ht="27.75" customHeight="1" x14ac:dyDescent="0.2">
      <c r="A4" s="80"/>
      <c r="B4" s="178" t="s">
        <v>170</v>
      </c>
      <c r="C4" s="178"/>
      <c r="D4" s="41"/>
      <c r="E4" s="41"/>
      <c r="F4" s="41"/>
      <c r="G4" s="41"/>
    </row>
    <row r="5" spans="1:7" s="40" customFormat="1" x14ac:dyDescent="0.2">
      <c r="A5" s="80"/>
      <c r="B5" s="42"/>
      <c r="C5" s="42"/>
      <c r="D5" s="41"/>
      <c r="E5" s="41"/>
      <c r="F5" s="41"/>
      <c r="G5" s="41"/>
    </row>
    <row r="6" spans="1:7" s="40" customFormat="1" ht="27.75" customHeight="1" x14ac:dyDescent="0.2">
      <c r="A6" s="80" t="s">
        <v>228</v>
      </c>
      <c r="B6" s="178" t="s">
        <v>171</v>
      </c>
      <c r="C6" s="178"/>
      <c r="D6" s="41"/>
      <c r="E6" s="41"/>
      <c r="F6" s="41"/>
      <c r="G6" s="41"/>
    </row>
    <row r="7" spans="1:7" s="40" customFormat="1" ht="54" customHeight="1" x14ac:dyDescent="0.2">
      <c r="A7" s="80"/>
      <c r="B7" s="178" t="s">
        <v>172</v>
      </c>
      <c r="C7" s="178"/>
      <c r="D7" s="41"/>
      <c r="E7" s="41"/>
      <c r="F7" s="41"/>
      <c r="G7" s="41"/>
    </row>
    <row r="8" spans="1:7" s="40" customFormat="1" ht="50.25" customHeight="1" x14ac:dyDescent="0.2">
      <c r="A8" s="80"/>
      <c r="B8" s="178" t="s">
        <v>236</v>
      </c>
      <c r="C8" s="178"/>
      <c r="D8" s="41"/>
      <c r="E8" s="41"/>
      <c r="F8" s="41"/>
      <c r="G8" s="41"/>
    </row>
    <row r="9" spans="1:7" s="40" customFormat="1" ht="25.5" customHeight="1" x14ac:dyDescent="0.2">
      <c r="A9" s="80"/>
      <c r="B9" s="178" t="s">
        <v>167</v>
      </c>
      <c r="C9" s="178"/>
      <c r="D9" s="41"/>
      <c r="E9" s="41"/>
      <c r="F9" s="41"/>
      <c r="G9" s="41"/>
    </row>
    <row r="11" spans="1:7" s="40" customFormat="1" x14ac:dyDescent="0.2">
      <c r="A11" s="80"/>
      <c r="B11" s="40" t="s">
        <v>53</v>
      </c>
      <c r="D11" s="133"/>
      <c r="E11" s="41" t="s">
        <v>28</v>
      </c>
      <c r="F11" s="133"/>
      <c r="G11" s="94">
        <f>D11*F11</f>
        <v>0</v>
      </c>
    </row>
    <row r="12" spans="1:7" s="40" customFormat="1" x14ac:dyDescent="0.2">
      <c r="A12" s="80"/>
      <c r="D12" s="41"/>
      <c r="E12" s="41"/>
      <c r="F12" s="41"/>
      <c r="G12" s="95"/>
    </row>
    <row r="13" spans="1:7" s="40" customFormat="1" x14ac:dyDescent="0.2">
      <c r="A13" s="80"/>
      <c r="B13" s="40" t="s">
        <v>54</v>
      </c>
      <c r="D13" s="133"/>
      <c r="E13" s="41" t="s">
        <v>28</v>
      </c>
      <c r="F13" s="133"/>
      <c r="G13" s="94">
        <f>D13*F13</f>
        <v>0</v>
      </c>
    </row>
    <row r="14" spans="1:7" s="40" customFormat="1" x14ac:dyDescent="0.2">
      <c r="A14" s="80"/>
      <c r="D14" s="134"/>
      <c r="E14" s="41"/>
      <c r="F14" s="134"/>
      <c r="G14" s="95"/>
    </row>
    <row r="15" spans="1:7" s="40" customFormat="1" ht="13.5" x14ac:dyDescent="0.2">
      <c r="A15" s="80"/>
      <c r="B15" s="96"/>
      <c r="C15" s="96"/>
      <c r="D15" s="41"/>
      <c r="E15" s="41"/>
      <c r="F15" s="41"/>
      <c r="G15" s="41"/>
    </row>
    <row r="16" spans="1:7" s="40" customFormat="1" ht="42" customHeight="1" x14ac:dyDescent="0.2">
      <c r="A16" s="80" t="s">
        <v>229</v>
      </c>
      <c r="B16" s="178" t="s">
        <v>168</v>
      </c>
      <c r="C16" s="178"/>
      <c r="D16" s="41"/>
      <c r="E16" s="41"/>
      <c r="F16" s="41"/>
      <c r="G16" s="41"/>
    </row>
    <row r="18" spans="1:8" s="40" customFormat="1" x14ac:dyDescent="0.2">
      <c r="A18" s="80"/>
      <c r="B18" s="40" t="s">
        <v>53</v>
      </c>
      <c r="D18" s="133"/>
      <c r="E18" s="41" t="s">
        <v>169</v>
      </c>
      <c r="F18" s="133"/>
      <c r="G18" s="94">
        <f>D18*F18</f>
        <v>0</v>
      </c>
    </row>
    <row r="19" spans="1:8" x14ac:dyDescent="0.2">
      <c r="G19" s="95"/>
    </row>
    <row r="20" spans="1:8" x14ac:dyDescent="0.2">
      <c r="B20" s="40" t="s">
        <v>54</v>
      </c>
      <c r="D20" s="133"/>
      <c r="E20" s="41" t="s">
        <v>169</v>
      </c>
      <c r="F20" s="133"/>
      <c r="G20" s="94">
        <f>D20*F20</f>
        <v>0</v>
      </c>
    </row>
    <row r="23" spans="1:8" x14ac:dyDescent="0.2">
      <c r="A23" s="82" t="s">
        <v>273</v>
      </c>
      <c r="E23" s="46"/>
      <c r="F23" s="46"/>
      <c r="G23" s="76">
        <f>SUM(G2:G22)</f>
        <v>0</v>
      </c>
    </row>
    <row r="24" spans="1:8" x14ac:dyDescent="0.2">
      <c r="E24" s="46"/>
      <c r="F24" s="46"/>
      <c r="G24" s="46"/>
    </row>
    <row r="25" spans="1:8" x14ac:dyDescent="0.2">
      <c r="F25" s="46"/>
      <c r="G25" s="46"/>
    </row>
    <row r="26" spans="1:8" x14ac:dyDescent="0.2">
      <c r="F26" s="46"/>
      <c r="G26" s="46"/>
      <c r="H26" s="42"/>
    </row>
    <row r="27" spans="1:8" x14ac:dyDescent="0.2">
      <c r="F27" s="46"/>
      <c r="G27" s="46"/>
      <c r="H27" s="42"/>
    </row>
    <row r="28" spans="1:8" x14ac:dyDescent="0.2">
      <c r="F28" s="46"/>
      <c r="G28" s="46"/>
      <c r="H28" s="42"/>
    </row>
    <row r="29" spans="1:8" x14ac:dyDescent="0.2">
      <c r="F29" s="46"/>
      <c r="G29" s="46"/>
      <c r="H29" s="42"/>
    </row>
    <row r="30" spans="1:8" x14ac:dyDescent="0.2">
      <c r="H30" s="42"/>
    </row>
    <row r="31" spans="1:8" x14ac:dyDescent="0.2">
      <c r="H31" s="42"/>
    </row>
    <row r="32" spans="1:8" x14ac:dyDescent="0.2">
      <c r="H32" s="42"/>
    </row>
    <row r="33" spans="8:8" x14ac:dyDescent="0.2">
      <c r="H33" s="42"/>
    </row>
  </sheetData>
  <mergeCells count="8">
    <mergeCell ref="B1:C1"/>
    <mergeCell ref="B16:C16"/>
    <mergeCell ref="B7:C7"/>
    <mergeCell ref="B3:C3"/>
    <mergeCell ref="B4:C4"/>
    <mergeCell ref="B6:C6"/>
    <mergeCell ref="B8:C8"/>
    <mergeCell ref="B9:C9"/>
  </mergeCells>
  <pageMargins left="0.70866141732283472" right="0.70866141732283472" top="0.78740157480314965" bottom="0.78740157480314965" header="0.31496062992125984" footer="0.31496062992125984"/>
  <pageSetup paperSize="9" scale="95" fitToHeight="10" orientation="portrait" r:id="rId1"/>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85"/>
  <sheetViews>
    <sheetView zoomScaleNormal="100" workbookViewId="0">
      <selection activeCell="L16" sqref="L16"/>
    </sheetView>
  </sheetViews>
  <sheetFormatPr baseColWidth="10" defaultRowHeight="12.75" x14ac:dyDescent="0.2"/>
  <cols>
    <col min="1" max="1" width="11.42578125" style="140"/>
    <col min="2" max="2" width="18" style="139" bestFit="1" customWidth="1"/>
    <col min="3" max="3" width="11.42578125" style="140"/>
    <col min="4" max="4" width="5" style="141" bestFit="1" customWidth="1"/>
    <col min="5" max="5" width="4" style="141" bestFit="1" customWidth="1"/>
    <col min="6" max="6" width="5" style="141" bestFit="1" customWidth="1"/>
    <col min="7" max="7" width="17.28515625" style="140" bestFit="1" customWidth="1"/>
    <col min="8" max="8" width="11.42578125" style="140"/>
    <col min="9" max="9" width="32.85546875" style="140" bestFit="1" customWidth="1"/>
    <col min="10" max="10" width="14.42578125" style="142" bestFit="1" customWidth="1"/>
    <col min="11" max="11" width="11.42578125" style="142"/>
    <col min="12" max="13" width="17.7109375" style="140" bestFit="1" customWidth="1"/>
    <col min="14" max="14" width="11.42578125" style="140"/>
    <col min="15" max="15" width="15.5703125" style="140" bestFit="1" customWidth="1"/>
    <col min="16" max="16384" width="11.42578125" style="140"/>
  </cols>
  <sheetData>
    <row r="1" spans="1:11" s="137" customFormat="1" x14ac:dyDescent="0.2">
      <c r="A1" s="135" t="s">
        <v>80</v>
      </c>
      <c r="B1" s="136" t="s">
        <v>80</v>
      </c>
      <c r="C1" s="135" t="s">
        <v>80</v>
      </c>
      <c r="D1" s="135" t="s">
        <v>80</v>
      </c>
      <c r="E1" s="135" t="s">
        <v>80</v>
      </c>
      <c r="F1" s="135" t="s">
        <v>80</v>
      </c>
      <c r="G1" s="135" t="s">
        <v>80</v>
      </c>
      <c r="J1" s="138"/>
      <c r="K1" s="138"/>
    </row>
    <row r="2" spans="1:11" x14ac:dyDescent="0.2">
      <c r="A2" s="131" t="s">
        <v>298</v>
      </c>
      <c r="B2" s="139">
        <v>0.08</v>
      </c>
      <c r="D2" s="141">
        <v>624</v>
      </c>
      <c r="E2" s="141">
        <v>175</v>
      </c>
      <c r="F2" s="141">
        <v>249</v>
      </c>
      <c r="G2" s="140" t="str">
        <f>CONCATENATE(D2," / ",E2," / ",F2," mm")</f>
        <v>624 / 175 / 249 mm</v>
      </c>
    </row>
    <row r="3" spans="1:11" x14ac:dyDescent="0.2">
      <c r="A3" s="131" t="s">
        <v>94</v>
      </c>
      <c r="B3" s="139">
        <v>0.09</v>
      </c>
      <c r="D3" s="141">
        <v>624</v>
      </c>
      <c r="E3" s="141">
        <v>175</v>
      </c>
      <c r="F3" s="141">
        <v>249</v>
      </c>
      <c r="G3" s="140" t="str">
        <f>CONCATENATE(D3," / ",E3," / ",F3," mm")</f>
        <v>624 / 175 / 249 mm</v>
      </c>
    </row>
    <row r="4" spans="1:11" x14ac:dyDescent="0.2">
      <c r="A4" s="131" t="s">
        <v>95</v>
      </c>
      <c r="B4" s="139">
        <v>0.1</v>
      </c>
      <c r="D4" s="141">
        <v>624</v>
      </c>
      <c r="E4" s="141">
        <v>200</v>
      </c>
      <c r="F4" s="141">
        <v>249</v>
      </c>
      <c r="G4" s="140" t="str">
        <f t="shared" ref="G4:G14" si="0">CONCATENATE(D4," / ",E4," / ",F4," mm")</f>
        <v>624 / 200 / 249 mm</v>
      </c>
    </row>
    <row r="5" spans="1:11" x14ac:dyDescent="0.2">
      <c r="A5" s="131" t="s">
        <v>128</v>
      </c>
      <c r="B5" s="139">
        <v>0.13</v>
      </c>
      <c r="D5" s="141">
        <v>624</v>
      </c>
      <c r="E5" s="141">
        <v>240</v>
      </c>
      <c r="F5" s="141">
        <v>249</v>
      </c>
      <c r="G5" s="140" t="str">
        <f t="shared" si="0"/>
        <v>624 / 240 / 249 mm</v>
      </c>
    </row>
    <row r="6" spans="1:11" x14ac:dyDescent="0.2">
      <c r="A6" s="131" t="s">
        <v>96</v>
      </c>
      <c r="B6" s="139">
        <v>0.14000000000000001</v>
      </c>
      <c r="D6" s="141">
        <v>624</v>
      </c>
      <c r="E6" s="141">
        <v>300</v>
      </c>
      <c r="F6" s="141">
        <v>249</v>
      </c>
      <c r="G6" s="140" t="str">
        <f t="shared" ref="G6" si="1">CONCATENATE(D6," / ",E6," / ",F6," mm")</f>
        <v>624 / 300 / 249 mm</v>
      </c>
    </row>
    <row r="7" spans="1:11" x14ac:dyDescent="0.2">
      <c r="A7" s="131" t="s">
        <v>97</v>
      </c>
      <c r="B7" s="139">
        <v>0.16</v>
      </c>
      <c r="D7" s="141">
        <v>499</v>
      </c>
      <c r="E7" s="141">
        <v>300</v>
      </c>
      <c r="F7" s="141">
        <v>249</v>
      </c>
      <c r="G7" s="140" t="str">
        <f t="shared" si="0"/>
        <v>499 / 300 / 249 mm</v>
      </c>
    </row>
    <row r="8" spans="1:11" x14ac:dyDescent="0.2">
      <c r="A8" s="131" t="s">
        <v>98</v>
      </c>
      <c r="B8" s="139">
        <v>0.18</v>
      </c>
      <c r="D8" s="141">
        <v>499</v>
      </c>
      <c r="E8" s="141">
        <v>365</v>
      </c>
      <c r="F8" s="141">
        <v>249</v>
      </c>
      <c r="G8" s="140" t="str">
        <f t="shared" ref="G8" si="2">CONCATENATE(D8," / ",E8," / ",F8," mm")</f>
        <v>499 / 365 / 249 mm</v>
      </c>
    </row>
    <row r="9" spans="1:11" x14ac:dyDescent="0.2">
      <c r="A9" s="131" t="s">
        <v>99</v>
      </c>
      <c r="B9" s="139">
        <v>0.21</v>
      </c>
      <c r="D9" s="141">
        <v>624</v>
      </c>
      <c r="E9" s="141">
        <v>365</v>
      </c>
      <c r="F9" s="141">
        <v>249</v>
      </c>
      <c r="G9" s="140" t="str">
        <f t="shared" si="0"/>
        <v>624 / 365 / 249 mm</v>
      </c>
    </row>
    <row r="10" spans="1:11" x14ac:dyDescent="0.2">
      <c r="D10" s="141">
        <v>499</v>
      </c>
      <c r="E10" s="141">
        <v>425</v>
      </c>
      <c r="F10" s="141">
        <v>249</v>
      </c>
      <c r="G10" s="140" t="str">
        <f t="shared" si="0"/>
        <v>499 / 425 / 249 mm</v>
      </c>
    </row>
    <row r="11" spans="1:11" x14ac:dyDescent="0.2">
      <c r="D11" s="141">
        <v>499</v>
      </c>
      <c r="E11" s="141">
        <v>500</v>
      </c>
      <c r="F11" s="141">
        <v>249</v>
      </c>
      <c r="G11" s="140" t="str">
        <f t="shared" si="0"/>
        <v>499 / 500 / 249 mm</v>
      </c>
    </row>
    <row r="12" spans="1:11" s="137" customFormat="1" x14ac:dyDescent="0.2">
      <c r="A12" s="135" t="s">
        <v>80</v>
      </c>
      <c r="B12" s="136" t="s">
        <v>80</v>
      </c>
      <c r="C12" s="136" t="s">
        <v>80</v>
      </c>
      <c r="D12" s="141"/>
      <c r="E12" s="141"/>
      <c r="F12" s="141"/>
      <c r="G12" s="140"/>
      <c r="J12" s="138"/>
      <c r="K12" s="138"/>
    </row>
    <row r="13" spans="1:11" x14ac:dyDescent="0.2">
      <c r="A13" s="140" t="s">
        <v>88</v>
      </c>
      <c r="B13" s="143">
        <v>0.06</v>
      </c>
      <c r="C13" s="131" t="s">
        <v>78</v>
      </c>
      <c r="D13" s="141">
        <v>600</v>
      </c>
      <c r="E13" s="141">
        <v>400</v>
      </c>
      <c r="F13" s="141">
        <v>200</v>
      </c>
      <c r="G13" s="140" t="str">
        <f t="shared" si="0"/>
        <v>600 / 400 / 200 mm</v>
      </c>
      <c r="I13" s="140" t="s">
        <v>309</v>
      </c>
    </row>
    <row r="14" spans="1:11" x14ac:dyDescent="0.2">
      <c r="A14" s="140" t="s">
        <v>89</v>
      </c>
      <c r="B14" s="143">
        <v>6.5000000000000002E-2</v>
      </c>
      <c r="C14" s="131" t="s">
        <v>79</v>
      </c>
      <c r="D14" s="141">
        <v>600</v>
      </c>
      <c r="E14" s="141">
        <v>400</v>
      </c>
      <c r="F14" s="141">
        <v>200</v>
      </c>
      <c r="G14" s="140" t="str">
        <f t="shared" si="0"/>
        <v>600 / 400 / 200 mm</v>
      </c>
      <c r="I14" s="140" t="s">
        <v>312</v>
      </c>
    </row>
    <row r="15" spans="1:11" x14ac:dyDescent="0.2">
      <c r="B15" s="143"/>
      <c r="C15" s="131"/>
    </row>
    <row r="16" spans="1:11" s="137" customFormat="1" x14ac:dyDescent="0.2">
      <c r="A16" s="135" t="s">
        <v>80</v>
      </c>
      <c r="B16" s="136" t="s">
        <v>80</v>
      </c>
      <c r="C16" s="135" t="s">
        <v>80</v>
      </c>
      <c r="D16" s="135" t="s">
        <v>80</v>
      </c>
      <c r="E16" s="135" t="s">
        <v>80</v>
      </c>
      <c r="F16" s="135" t="s">
        <v>80</v>
      </c>
      <c r="G16" s="135" t="s">
        <v>80</v>
      </c>
      <c r="J16" s="138"/>
      <c r="K16" s="138"/>
    </row>
    <row r="17" spans="1:7" x14ac:dyDescent="0.2">
      <c r="A17" s="131" t="s">
        <v>100</v>
      </c>
      <c r="B17" s="139">
        <v>0.09</v>
      </c>
      <c r="D17" s="141">
        <v>624</v>
      </c>
      <c r="E17" s="141">
        <v>150</v>
      </c>
      <c r="F17" s="141">
        <v>499</v>
      </c>
      <c r="G17" s="140" t="str">
        <f>CONCATENATE(D17," / ",E17," / ",F17," mm")</f>
        <v>624 / 150 / 499 mm</v>
      </c>
    </row>
    <row r="18" spans="1:7" x14ac:dyDescent="0.2">
      <c r="A18" s="131" t="s">
        <v>101</v>
      </c>
      <c r="B18" s="139">
        <v>0.1</v>
      </c>
      <c r="D18" s="141">
        <v>624</v>
      </c>
      <c r="E18" s="141">
        <v>175</v>
      </c>
      <c r="F18" s="141">
        <v>499</v>
      </c>
      <c r="G18" s="140" t="str">
        <f t="shared" ref="G18:G34" si="3">CONCATENATE(D18," / ",E18," / ",F18," mm")</f>
        <v>624 / 175 / 499 mm</v>
      </c>
    </row>
    <row r="19" spans="1:7" x14ac:dyDescent="0.2">
      <c r="A19" s="131" t="s">
        <v>102</v>
      </c>
      <c r="B19" s="139">
        <v>0.13</v>
      </c>
      <c r="D19" s="141">
        <v>624</v>
      </c>
      <c r="E19" s="141">
        <v>200</v>
      </c>
      <c r="F19" s="141">
        <v>499</v>
      </c>
      <c r="G19" s="140" t="str">
        <f t="shared" si="3"/>
        <v>624 / 200 / 499 mm</v>
      </c>
    </row>
    <row r="20" spans="1:7" x14ac:dyDescent="0.2">
      <c r="A20" s="131" t="s">
        <v>103</v>
      </c>
      <c r="B20" s="139">
        <v>0.16</v>
      </c>
      <c r="D20" s="141">
        <v>624</v>
      </c>
      <c r="E20" s="141">
        <v>240</v>
      </c>
      <c r="F20" s="141">
        <v>499</v>
      </c>
      <c r="G20" s="140" t="str">
        <f t="shared" si="3"/>
        <v>624 / 240 / 499 mm</v>
      </c>
    </row>
    <row r="21" spans="1:7" x14ac:dyDescent="0.2">
      <c r="A21" s="131" t="s">
        <v>104</v>
      </c>
      <c r="B21" s="139">
        <v>0.16</v>
      </c>
      <c r="D21" s="141">
        <v>624</v>
      </c>
      <c r="E21" s="141">
        <v>300</v>
      </c>
      <c r="F21" s="141">
        <v>499</v>
      </c>
      <c r="G21" s="140" t="str">
        <f t="shared" si="3"/>
        <v>624 / 300 / 499 mm</v>
      </c>
    </row>
    <row r="22" spans="1:7" x14ac:dyDescent="0.2">
      <c r="A22" s="131"/>
      <c r="D22" s="141">
        <v>624</v>
      </c>
      <c r="E22" s="141">
        <v>365</v>
      </c>
      <c r="F22" s="141">
        <v>499</v>
      </c>
      <c r="G22" s="140" t="str">
        <f t="shared" si="3"/>
        <v>624 / 365 / 499 mm</v>
      </c>
    </row>
    <row r="23" spans="1:7" x14ac:dyDescent="0.2">
      <c r="D23" s="141">
        <v>624</v>
      </c>
      <c r="E23" s="141">
        <v>150</v>
      </c>
      <c r="F23" s="141">
        <v>624</v>
      </c>
      <c r="G23" s="140" t="str">
        <f t="shared" si="3"/>
        <v>624 / 150 / 624 mm</v>
      </c>
    </row>
    <row r="24" spans="1:7" x14ac:dyDescent="0.2">
      <c r="D24" s="141">
        <v>624</v>
      </c>
      <c r="E24" s="141">
        <v>175</v>
      </c>
      <c r="F24" s="141">
        <v>624</v>
      </c>
      <c r="G24" s="140" t="str">
        <f t="shared" si="3"/>
        <v>624 / 175 / 624 mm</v>
      </c>
    </row>
    <row r="25" spans="1:7" x14ac:dyDescent="0.2">
      <c r="D25" s="141">
        <v>624</v>
      </c>
      <c r="E25" s="141">
        <v>200</v>
      </c>
      <c r="F25" s="141">
        <v>624</v>
      </c>
      <c r="G25" s="140" t="str">
        <f t="shared" si="3"/>
        <v>624 / 200 / 624 mm</v>
      </c>
    </row>
    <row r="26" spans="1:7" x14ac:dyDescent="0.2">
      <c r="D26" s="141">
        <v>624</v>
      </c>
      <c r="E26" s="141">
        <v>240</v>
      </c>
      <c r="F26" s="141">
        <v>624</v>
      </c>
      <c r="G26" s="140" t="str">
        <f t="shared" si="3"/>
        <v>624 / 240 / 624 mm</v>
      </c>
    </row>
    <row r="27" spans="1:7" x14ac:dyDescent="0.2">
      <c r="D27" s="141">
        <v>624</v>
      </c>
      <c r="E27" s="141">
        <v>300</v>
      </c>
      <c r="F27" s="141">
        <v>624</v>
      </c>
      <c r="G27" s="140" t="str">
        <f t="shared" si="3"/>
        <v>624 / 300 / 624 mm</v>
      </c>
    </row>
    <row r="28" spans="1:7" x14ac:dyDescent="0.2">
      <c r="D28" s="141">
        <v>624</v>
      </c>
      <c r="E28" s="141">
        <v>365</v>
      </c>
      <c r="F28" s="141">
        <v>624</v>
      </c>
      <c r="G28" s="140" t="str">
        <f t="shared" si="3"/>
        <v>624 / 365 / 624 mm</v>
      </c>
    </row>
    <row r="29" spans="1:7" x14ac:dyDescent="0.2">
      <c r="D29" s="141">
        <v>624</v>
      </c>
      <c r="E29" s="141">
        <v>150</v>
      </c>
      <c r="F29" s="141">
        <v>749</v>
      </c>
      <c r="G29" s="140" t="str">
        <f t="shared" si="3"/>
        <v>624 / 150 / 749 mm</v>
      </c>
    </row>
    <row r="30" spans="1:7" x14ac:dyDescent="0.2">
      <c r="D30" s="141">
        <v>624</v>
      </c>
      <c r="E30" s="141">
        <v>175</v>
      </c>
      <c r="F30" s="141">
        <v>749</v>
      </c>
      <c r="G30" s="140" t="str">
        <f t="shared" si="3"/>
        <v>624 / 175 / 749 mm</v>
      </c>
    </row>
    <row r="31" spans="1:7" x14ac:dyDescent="0.2">
      <c r="D31" s="141">
        <v>624</v>
      </c>
      <c r="E31" s="141">
        <v>200</v>
      </c>
      <c r="F31" s="141">
        <v>749</v>
      </c>
      <c r="G31" s="140" t="str">
        <f t="shared" si="3"/>
        <v>624 / 200 / 749 mm</v>
      </c>
    </row>
    <row r="32" spans="1:7" x14ac:dyDescent="0.2">
      <c r="D32" s="141">
        <v>624</v>
      </c>
      <c r="E32" s="141">
        <v>240</v>
      </c>
      <c r="F32" s="141">
        <v>749</v>
      </c>
      <c r="G32" s="140" t="str">
        <f t="shared" si="3"/>
        <v>624 / 240 / 749 mm</v>
      </c>
    </row>
    <row r="33" spans="1:15" x14ac:dyDescent="0.2">
      <c r="D33" s="141">
        <v>624</v>
      </c>
      <c r="E33" s="141">
        <v>300</v>
      </c>
      <c r="F33" s="141">
        <v>749</v>
      </c>
      <c r="G33" s="140" t="str">
        <f t="shared" si="3"/>
        <v>624 / 300 / 749 mm</v>
      </c>
    </row>
    <row r="34" spans="1:15" x14ac:dyDescent="0.2">
      <c r="D34" s="141">
        <v>624</v>
      </c>
      <c r="E34" s="141">
        <v>365</v>
      </c>
      <c r="F34" s="141">
        <v>749</v>
      </c>
      <c r="G34" s="140" t="str">
        <f t="shared" si="3"/>
        <v>624 / 365 / 749 mm</v>
      </c>
    </row>
    <row r="36" spans="1:15" s="137" customFormat="1" x14ac:dyDescent="0.2">
      <c r="A36" s="135" t="s">
        <v>80</v>
      </c>
      <c r="B36" s="136" t="s">
        <v>80</v>
      </c>
      <c r="C36" s="135" t="s">
        <v>80</v>
      </c>
      <c r="D36" s="135" t="s">
        <v>80</v>
      </c>
      <c r="E36" s="135" t="s">
        <v>80</v>
      </c>
      <c r="F36" s="135" t="s">
        <v>80</v>
      </c>
      <c r="G36" s="135" t="s">
        <v>80</v>
      </c>
      <c r="J36" s="138"/>
      <c r="K36" s="138"/>
    </row>
    <row r="37" spans="1:15" x14ac:dyDescent="0.2">
      <c r="A37" s="140" t="s">
        <v>119</v>
      </c>
      <c r="C37" s="140" t="s">
        <v>106</v>
      </c>
      <c r="D37" s="141">
        <v>624</v>
      </c>
      <c r="E37" s="141">
        <v>240</v>
      </c>
      <c r="F37" s="141">
        <v>499</v>
      </c>
      <c r="G37" s="140" t="str">
        <f t="shared" ref="G37:G41" si="4">CONCATENATE(D37," / ",E37," / ",F37," mm")</f>
        <v>624 / 240 / 499 mm</v>
      </c>
    </row>
    <row r="38" spans="1:15" x14ac:dyDescent="0.2">
      <c r="C38" s="140" t="s">
        <v>106</v>
      </c>
      <c r="D38" s="141">
        <v>624</v>
      </c>
      <c r="E38" s="141">
        <v>240</v>
      </c>
      <c r="F38" s="141">
        <v>624</v>
      </c>
      <c r="G38" s="140" t="str">
        <f t="shared" si="4"/>
        <v>624 / 240 / 624 mm</v>
      </c>
    </row>
    <row r="40" spans="1:15" s="137" customFormat="1" x14ac:dyDescent="0.2">
      <c r="A40" s="135" t="s">
        <v>80</v>
      </c>
      <c r="B40" s="136" t="s">
        <v>80</v>
      </c>
      <c r="C40" s="135" t="s">
        <v>80</v>
      </c>
      <c r="D40" s="135" t="s">
        <v>80</v>
      </c>
      <c r="E40" s="135" t="s">
        <v>80</v>
      </c>
      <c r="F40" s="135" t="s">
        <v>80</v>
      </c>
      <c r="G40" s="135" t="s">
        <v>80</v>
      </c>
      <c r="J40" s="138"/>
      <c r="K40" s="138"/>
    </row>
    <row r="41" spans="1:15" x14ac:dyDescent="0.2">
      <c r="A41" s="140" t="s">
        <v>120</v>
      </c>
      <c r="D41" s="141">
        <v>1249</v>
      </c>
      <c r="E41" s="141">
        <v>75</v>
      </c>
      <c r="F41" s="141">
        <v>249</v>
      </c>
      <c r="G41" s="140" t="str">
        <f t="shared" si="4"/>
        <v>1249 / 75 / 249 mm</v>
      </c>
    </row>
    <row r="42" spans="1:15" x14ac:dyDescent="0.2">
      <c r="D42" s="141">
        <v>1249</v>
      </c>
      <c r="E42" s="141">
        <v>100</v>
      </c>
      <c r="F42" s="141">
        <v>249</v>
      </c>
      <c r="G42" s="140" t="str">
        <f>CONCATENATE(D42," /",E42," / ",F42," mm")</f>
        <v>1249 /100 / 249 mm</v>
      </c>
    </row>
    <row r="44" spans="1:15" s="137" customFormat="1" x14ac:dyDescent="0.2">
      <c r="A44" s="135" t="s">
        <v>80</v>
      </c>
      <c r="B44" s="136" t="s">
        <v>80</v>
      </c>
      <c r="C44" s="135" t="s">
        <v>80</v>
      </c>
      <c r="D44" s="135" t="s">
        <v>80</v>
      </c>
      <c r="E44" s="135" t="s">
        <v>80</v>
      </c>
      <c r="F44" s="135" t="s">
        <v>80</v>
      </c>
      <c r="G44" s="135" t="s">
        <v>80</v>
      </c>
      <c r="H44" s="135" t="s">
        <v>80</v>
      </c>
      <c r="J44" s="136"/>
      <c r="K44" s="138"/>
    </row>
    <row r="45" spans="1:15" x14ac:dyDescent="0.2">
      <c r="A45" s="131" t="s">
        <v>125</v>
      </c>
      <c r="D45" s="138">
        <v>1250</v>
      </c>
      <c r="E45" s="138">
        <v>100</v>
      </c>
      <c r="F45" s="137">
        <v>124</v>
      </c>
      <c r="G45" s="137" t="str">
        <f t="shared" ref="G45:G60" si="5">CONCATENATE(D45," /",E45," / ",F45," mm")</f>
        <v>1250 /100 / 124 mm</v>
      </c>
      <c r="H45" s="144">
        <f t="shared" ref="H45:H60" si="6">D45-2*115</f>
        <v>1020</v>
      </c>
      <c r="J45" s="145" t="s">
        <v>80</v>
      </c>
      <c r="K45" s="145" t="s">
        <v>80</v>
      </c>
      <c r="L45" s="145" t="s">
        <v>80</v>
      </c>
      <c r="M45" s="145" t="s">
        <v>80</v>
      </c>
      <c r="N45" s="145" t="s">
        <v>80</v>
      </c>
      <c r="O45" s="145" t="s">
        <v>80</v>
      </c>
    </row>
    <row r="46" spans="1:15" x14ac:dyDescent="0.2">
      <c r="B46" s="142"/>
      <c r="D46" s="138">
        <v>1250</v>
      </c>
      <c r="E46" s="138">
        <v>115</v>
      </c>
      <c r="F46" s="137">
        <v>124</v>
      </c>
      <c r="G46" s="137" t="str">
        <f t="shared" si="5"/>
        <v>1250 /115 / 124 mm</v>
      </c>
      <c r="H46" s="144">
        <f t="shared" si="6"/>
        <v>1020</v>
      </c>
      <c r="J46" s="141">
        <f t="shared" ref="J46:J60" si="7">D46</f>
        <v>1250</v>
      </c>
      <c r="K46" s="141">
        <f>H46</f>
        <v>1020</v>
      </c>
      <c r="L46" s="140" t="str">
        <f>G46</f>
        <v>1250 /115 / 124 mm</v>
      </c>
      <c r="N46" s="142">
        <v>240</v>
      </c>
      <c r="O46" s="131" t="s">
        <v>244</v>
      </c>
    </row>
    <row r="47" spans="1:15" x14ac:dyDescent="0.2">
      <c r="B47" s="142"/>
      <c r="D47" s="138">
        <v>1500</v>
      </c>
      <c r="E47" s="138">
        <v>115</v>
      </c>
      <c r="F47" s="137">
        <v>124</v>
      </c>
      <c r="G47" s="137" t="str">
        <f t="shared" si="5"/>
        <v>1500 /115 / 124 mm</v>
      </c>
      <c r="H47" s="144">
        <f t="shared" si="6"/>
        <v>1270</v>
      </c>
      <c r="J47" s="141">
        <f t="shared" si="7"/>
        <v>1500</v>
      </c>
      <c r="K47" s="141">
        <f t="shared" ref="K47:K50" si="8">H47</f>
        <v>1270</v>
      </c>
      <c r="L47" s="140" t="str">
        <f>G47</f>
        <v>1500 /115 / 124 mm</v>
      </c>
      <c r="N47" s="142">
        <v>300</v>
      </c>
      <c r="O47" s="131" t="s">
        <v>245</v>
      </c>
    </row>
    <row r="48" spans="1:15" x14ac:dyDescent="0.2">
      <c r="B48" s="142"/>
      <c r="D48" s="138">
        <v>2000</v>
      </c>
      <c r="E48" s="138">
        <v>115</v>
      </c>
      <c r="F48" s="137">
        <v>124</v>
      </c>
      <c r="G48" s="137" t="str">
        <f t="shared" si="5"/>
        <v>2000 /115 / 124 mm</v>
      </c>
      <c r="H48" s="144">
        <f t="shared" si="6"/>
        <v>1770</v>
      </c>
      <c r="J48" s="141">
        <f t="shared" si="7"/>
        <v>2000</v>
      </c>
      <c r="K48" s="141">
        <f t="shared" si="8"/>
        <v>1770</v>
      </c>
      <c r="L48" s="140" t="str">
        <f>G48</f>
        <v>2000 /115 / 124 mm</v>
      </c>
      <c r="N48" s="142">
        <v>365</v>
      </c>
      <c r="O48" s="131" t="s">
        <v>246</v>
      </c>
    </row>
    <row r="49" spans="1:13" x14ac:dyDescent="0.2">
      <c r="B49" s="142"/>
      <c r="D49" s="138">
        <v>2500</v>
      </c>
      <c r="E49" s="138">
        <v>115</v>
      </c>
      <c r="F49" s="137">
        <v>124</v>
      </c>
      <c r="G49" s="137" t="str">
        <f t="shared" si="5"/>
        <v>2500 /115 / 124 mm</v>
      </c>
      <c r="H49" s="144">
        <f t="shared" si="6"/>
        <v>2270</v>
      </c>
      <c r="J49" s="141">
        <f t="shared" si="7"/>
        <v>2500</v>
      </c>
      <c r="K49" s="141">
        <f t="shared" si="8"/>
        <v>2270</v>
      </c>
      <c r="L49" s="140" t="str">
        <f>G49</f>
        <v>2500 /115 / 124 mm</v>
      </c>
    </row>
    <row r="50" spans="1:13" x14ac:dyDescent="0.2">
      <c r="B50" s="142"/>
      <c r="D50" s="138">
        <v>3000</v>
      </c>
      <c r="E50" s="138">
        <v>115</v>
      </c>
      <c r="F50" s="137">
        <v>124</v>
      </c>
      <c r="G50" s="137" t="str">
        <f t="shared" si="5"/>
        <v>3000 /115 / 124 mm</v>
      </c>
      <c r="H50" s="144">
        <f t="shared" si="6"/>
        <v>2770</v>
      </c>
      <c r="J50" s="141">
        <f t="shared" si="7"/>
        <v>3000</v>
      </c>
      <c r="K50" s="141">
        <f t="shared" si="8"/>
        <v>2770</v>
      </c>
      <c r="L50" s="140" t="str">
        <f>G50</f>
        <v>3000 /115 / 124 mm</v>
      </c>
    </row>
    <row r="51" spans="1:13" x14ac:dyDescent="0.2">
      <c r="B51" s="142"/>
      <c r="D51" s="138">
        <v>1250</v>
      </c>
      <c r="E51" s="138">
        <v>150</v>
      </c>
      <c r="F51" s="137">
        <v>124</v>
      </c>
      <c r="G51" s="137" t="str">
        <f t="shared" si="5"/>
        <v>1250 /150 / 124 mm</v>
      </c>
      <c r="H51" s="144">
        <f t="shared" si="6"/>
        <v>1020</v>
      </c>
      <c r="J51" s="141">
        <f t="shared" si="7"/>
        <v>1250</v>
      </c>
      <c r="K51" s="141">
        <f>H51</f>
        <v>1020</v>
      </c>
      <c r="L51" s="140" t="str">
        <f>G56</f>
        <v>1250 /175 / 124 mm</v>
      </c>
      <c r="M51" s="140" t="str">
        <f>G46</f>
        <v>1250 /115 / 124 mm</v>
      </c>
    </row>
    <row r="52" spans="1:13" x14ac:dyDescent="0.2">
      <c r="B52" s="142"/>
      <c r="D52" s="138">
        <v>1500</v>
      </c>
      <c r="E52" s="138">
        <v>150</v>
      </c>
      <c r="F52" s="137">
        <v>124</v>
      </c>
      <c r="G52" s="137" t="str">
        <f t="shared" si="5"/>
        <v>1500 /150 / 124 mm</v>
      </c>
      <c r="H52" s="144">
        <f t="shared" si="6"/>
        <v>1270</v>
      </c>
      <c r="J52" s="141">
        <f t="shared" si="7"/>
        <v>1500</v>
      </c>
      <c r="K52" s="141">
        <f t="shared" ref="K52:K55" si="9">H52</f>
        <v>1270</v>
      </c>
      <c r="L52" s="140" t="str">
        <f>G57</f>
        <v>1500 /175 / 124 mm</v>
      </c>
      <c r="M52" s="140" t="str">
        <f>G47</f>
        <v>1500 /115 / 124 mm</v>
      </c>
    </row>
    <row r="53" spans="1:13" x14ac:dyDescent="0.2">
      <c r="B53" s="142"/>
      <c r="D53" s="138">
        <v>2000</v>
      </c>
      <c r="E53" s="138">
        <v>150</v>
      </c>
      <c r="F53" s="137">
        <v>124</v>
      </c>
      <c r="G53" s="137" t="str">
        <f t="shared" si="5"/>
        <v>2000 /150 / 124 mm</v>
      </c>
      <c r="H53" s="144">
        <f t="shared" si="6"/>
        <v>1770</v>
      </c>
      <c r="J53" s="141">
        <f t="shared" si="7"/>
        <v>2000</v>
      </c>
      <c r="K53" s="141">
        <f t="shared" si="9"/>
        <v>1770</v>
      </c>
      <c r="L53" s="140" t="str">
        <f>G58</f>
        <v>2000 /175 / 124 mm</v>
      </c>
      <c r="M53" s="140" t="str">
        <f>G48</f>
        <v>2000 /115 / 124 mm</v>
      </c>
    </row>
    <row r="54" spans="1:13" x14ac:dyDescent="0.2">
      <c r="B54" s="142"/>
      <c r="D54" s="138">
        <v>2500</v>
      </c>
      <c r="E54" s="138">
        <v>150</v>
      </c>
      <c r="F54" s="137">
        <v>124</v>
      </c>
      <c r="G54" s="137" t="str">
        <f t="shared" si="5"/>
        <v>2500 /150 / 124 mm</v>
      </c>
      <c r="H54" s="144">
        <f t="shared" si="6"/>
        <v>2270</v>
      </c>
      <c r="J54" s="141">
        <f t="shared" si="7"/>
        <v>2500</v>
      </c>
      <c r="K54" s="141">
        <f t="shared" si="9"/>
        <v>2270</v>
      </c>
      <c r="L54" s="140" t="str">
        <f>G59</f>
        <v>2500 /175 / 124 mm</v>
      </c>
      <c r="M54" s="140" t="str">
        <f>G49</f>
        <v>2500 /115 / 124 mm</v>
      </c>
    </row>
    <row r="55" spans="1:13" x14ac:dyDescent="0.2">
      <c r="B55" s="142"/>
      <c r="D55" s="138">
        <v>3000</v>
      </c>
      <c r="E55" s="138">
        <v>150</v>
      </c>
      <c r="F55" s="137">
        <v>124</v>
      </c>
      <c r="G55" s="137" t="str">
        <f t="shared" si="5"/>
        <v>3000 /150 / 124 mm</v>
      </c>
      <c r="H55" s="144">
        <f t="shared" si="6"/>
        <v>2770</v>
      </c>
      <c r="J55" s="141">
        <f t="shared" si="7"/>
        <v>3000</v>
      </c>
      <c r="K55" s="141">
        <f t="shared" si="9"/>
        <v>2770</v>
      </c>
      <c r="L55" s="140" t="str">
        <f>G60</f>
        <v>3000 /175 / 124 mm</v>
      </c>
      <c r="M55" s="140" t="str">
        <f>G50</f>
        <v>3000 /115 / 124 mm</v>
      </c>
    </row>
    <row r="56" spans="1:13" x14ac:dyDescent="0.2">
      <c r="B56" s="142"/>
      <c r="D56" s="138">
        <v>1250</v>
      </c>
      <c r="E56" s="138">
        <v>175</v>
      </c>
      <c r="F56" s="137">
        <v>124</v>
      </c>
      <c r="G56" s="137" t="str">
        <f t="shared" si="5"/>
        <v>1250 /175 / 124 mm</v>
      </c>
      <c r="H56" s="144">
        <f t="shared" si="6"/>
        <v>1020</v>
      </c>
      <c r="J56" s="141">
        <f t="shared" si="7"/>
        <v>1250</v>
      </c>
      <c r="K56" s="141">
        <f>H56</f>
        <v>1020</v>
      </c>
      <c r="L56" s="140" t="str">
        <f>G56</f>
        <v>1250 /175 / 124 mm</v>
      </c>
    </row>
    <row r="57" spans="1:13" x14ac:dyDescent="0.2">
      <c r="B57" s="142"/>
      <c r="D57" s="138">
        <v>1500</v>
      </c>
      <c r="E57" s="138">
        <v>175</v>
      </c>
      <c r="F57" s="137">
        <v>124</v>
      </c>
      <c r="G57" s="137" t="str">
        <f t="shared" si="5"/>
        <v>1500 /175 / 124 mm</v>
      </c>
      <c r="H57" s="144">
        <f t="shared" si="6"/>
        <v>1270</v>
      </c>
      <c r="J57" s="141">
        <f t="shared" si="7"/>
        <v>1500</v>
      </c>
      <c r="K57" s="141">
        <f t="shared" ref="K57:K60" si="10">H57</f>
        <v>1270</v>
      </c>
      <c r="L57" s="140" t="str">
        <f t="shared" ref="L57:L60" si="11">G57</f>
        <v>1500 /175 / 124 mm</v>
      </c>
    </row>
    <row r="58" spans="1:13" x14ac:dyDescent="0.2">
      <c r="B58" s="142"/>
      <c r="D58" s="138">
        <v>2000</v>
      </c>
      <c r="E58" s="138">
        <v>175</v>
      </c>
      <c r="F58" s="137">
        <v>124</v>
      </c>
      <c r="G58" s="137" t="str">
        <f t="shared" si="5"/>
        <v>2000 /175 / 124 mm</v>
      </c>
      <c r="H58" s="144">
        <f t="shared" si="6"/>
        <v>1770</v>
      </c>
      <c r="J58" s="141">
        <f t="shared" si="7"/>
        <v>2000</v>
      </c>
      <c r="K58" s="141">
        <f t="shared" si="10"/>
        <v>1770</v>
      </c>
      <c r="L58" s="140" t="str">
        <f t="shared" si="11"/>
        <v>2000 /175 / 124 mm</v>
      </c>
    </row>
    <row r="59" spans="1:13" x14ac:dyDescent="0.2">
      <c r="B59" s="142"/>
      <c r="D59" s="138">
        <v>2500</v>
      </c>
      <c r="E59" s="138">
        <v>175</v>
      </c>
      <c r="F59" s="137">
        <v>124</v>
      </c>
      <c r="G59" s="137" t="str">
        <f t="shared" si="5"/>
        <v>2500 /175 / 124 mm</v>
      </c>
      <c r="H59" s="144">
        <f t="shared" si="6"/>
        <v>2270</v>
      </c>
      <c r="J59" s="141">
        <f t="shared" si="7"/>
        <v>2500</v>
      </c>
      <c r="K59" s="141">
        <f t="shared" si="10"/>
        <v>2270</v>
      </c>
      <c r="L59" s="140" t="str">
        <f t="shared" si="11"/>
        <v>2500 /175 / 124 mm</v>
      </c>
    </row>
    <row r="60" spans="1:13" x14ac:dyDescent="0.2">
      <c r="B60" s="142"/>
      <c r="D60" s="138">
        <v>3000</v>
      </c>
      <c r="E60" s="138">
        <v>175</v>
      </c>
      <c r="F60" s="137">
        <v>124</v>
      </c>
      <c r="G60" s="137" t="str">
        <f t="shared" si="5"/>
        <v>3000 /175 / 124 mm</v>
      </c>
      <c r="H60" s="144">
        <f t="shared" si="6"/>
        <v>2770</v>
      </c>
      <c r="J60" s="141">
        <f t="shared" si="7"/>
        <v>3000</v>
      </c>
      <c r="K60" s="141">
        <f t="shared" si="10"/>
        <v>2770</v>
      </c>
      <c r="L60" s="140" t="str">
        <f t="shared" si="11"/>
        <v>3000 /175 / 124 mm</v>
      </c>
    </row>
    <row r="61" spans="1:13" x14ac:dyDescent="0.2">
      <c r="F61" s="140"/>
    </row>
    <row r="62" spans="1:13" s="137" customFormat="1" x14ac:dyDescent="0.2">
      <c r="A62" s="135" t="s">
        <v>80</v>
      </c>
      <c r="B62" s="136" t="s">
        <v>80</v>
      </c>
      <c r="C62" s="135" t="s">
        <v>80</v>
      </c>
      <c r="D62" s="135" t="s">
        <v>80</v>
      </c>
      <c r="E62" s="135" t="s">
        <v>80</v>
      </c>
      <c r="F62" s="135" t="s">
        <v>80</v>
      </c>
      <c r="G62" s="135" t="s">
        <v>80</v>
      </c>
      <c r="J62" s="138"/>
      <c r="K62" s="138"/>
    </row>
    <row r="63" spans="1:13" x14ac:dyDescent="0.2">
      <c r="A63" s="131" t="s">
        <v>130</v>
      </c>
      <c r="B63" s="146" t="s">
        <v>80</v>
      </c>
      <c r="E63" s="141">
        <v>175</v>
      </c>
      <c r="F63" s="141">
        <v>249</v>
      </c>
      <c r="G63" s="140" t="str">
        <f>CONCATENATE(E63," / ",F63," mm")</f>
        <v>175 / 249 mm</v>
      </c>
      <c r="H63" s="147"/>
    </row>
    <row r="64" spans="1:13" x14ac:dyDescent="0.2">
      <c r="B64" s="148" t="s">
        <v>135</v>
      </c>
      <c r="E64" s="141">
        <v>200</v>
      </c>
      <c r="F64" s="141">
        <v>249</v>
      </c>
      <c r="G64" s="140" t="str">
        <f t="shared" ref="G64:G67" si="12">CONCATENATE(E64," / ",F64," mm")</f>
        <v>200 / 249 mm</v>
      </c>
    </row>
    <row r="65" spans="1:11" x14ac:dyDescent="0.2">
      <c r="B65" s="148" t="s">
        <v>295</v>
      </c>
      <c r="E65" s="141">
        <v>240</v>
      </c>
      <c r="F65" s="141">
        <v>249</v>
      </c>
      <c r="G65" s="140" t="str">
        <f t="shared" si="12"/>
        <v>240 / 249 mm</v>
      </c>
    </row>
    <row r="66" spans="1:11" x14ac:dyDescent="0.2">
      <c r="E66" s="141">
        <v>300</v>
      </c>
      <c r="F66" s="141">
        <v>249</v>
      </c>
      <c r="G66" s="140" t="str">
        <f t="shared" si="12"/>
        <v>300 / 249 mm</v>
      </c>
    </row>
    <row r="67" spans="1:11" x14ac:dyDescent="0.2">
      <c r="E67" s="141">
        <v>365</v>
      </c>
      <c r="F67" s="141">
        <v>249</v>
      </c>
      <c r="G67" s="140" t="str">
        <f t="shared" si="12"/>
        <v>365 / 249 mm</v>
      </c>
    </row>
    <row r="69" spans="1:11" x14ac:dyDescent="0.2">
      <c r="I69" s="149" t="s">
        <v>80</v>
      </c>
      <c r="J69" s="150" t="s">
        <v>80</v>
      </c>
    </row>
    <row r="70" spans="1:11" s="137" customFormat="1" x14ac:dyDescent="0.2">
      <c r="A70" s="135" t="s">
        <v>80</v>
      </c>
      <c r="B70" s="136" t="s">
        <v>80</v>
      </c>
      <c r="C70" s="135" t="s">
        <v>80</v>
      </c>
      <c r="D70" s="135" t="s">
        <v>80</v>
      </c>
      <c r="E70" s="135" t="s">
        <v>80</v>
      </c>
      <c r="F70" s="135" t="s">
        <v>80</v>
      </c>
      <c r="G70" s="135" t="s">
        <v>80</v>
      </c>
      <c r="H70" s="135" t="s">
        <v>80</v>
      </c>
      <c r="I70" s="135" t="s">
        <v>80</v>
      </c>
      <c r="J70" s="135" t="s">
        <v>80</v>
      </c>
      <c r="K70" s="138"/>
    </row>
    <row r="71" spans="1:11" x14ac:dyDescent="0.2">
      <c r="A71" s="131" t="s">
        <v>288</v>
      </c>
      <c r="D71" s="141">
        <v>599</v>
      </c>
      <c r="E71" s="141">
        <v>100</v>
      </c>
      <c r="F71" s="141">
        <v>2580</v>
      </c>
      <c r="G71" s="140" t="str">
        <f>CONCATENATE(D71," /",E71," / ",F71," mm")</f>
        <v>599 /100 / 2580 mm</v>
      </c>
      <c r="H71" s="151">
        <f>F71+40</f>
        <v>2620</v>
      </c>
      <c r="I71" s="151">
        <f>F71+70</f>
        <v>2650</v>
      </c>
      <c r="J71" s="142" t="str">
        <f>CONCATENATE(H71," - ",I71," mm")</f>
        <v>2620 - 2650 mm</v>
      </c>
    </row>
    <row r="72" spans="1:11" x14ac:dyDescent="0.2">
      <c r="D72" s="141">
        <v>599</v>
      </c>
      <c r="E72" s="141">
        <v>100</v>
      </c>
      <c r="F72" s="141">
        <v>2600</v>
      </c>
      <c r="G72" s="140" t="str">
        <f t="shared" ref="G72:G74" si="13">CONCATENATE(D72," /",E72," / ",F72," mm")</f>
        <v>599 /100 / 2600 mm</v>
      </c>
      <c r="H72" s="151">
        <f t="shared" ref="H72:H74" si="14">F72+40</f>
        <v>2640</v>
      </c>
      <c r="I72" s="151">
        <f>F72+70</f>
        <v>2670</v>
      </c>
      <c r="J72" s="142" t="str">
        <f>CONCATENATE(H72," - ",I72," mm")</f>
        <v>2640 - 2670 mm</v>
      </c>
    </row>
    <row r="73" spans="1:11" x14ac:dyDescent="0.2">
      <c r="D73" s="141">
        <v>599</v>
      </c>
      <c r="E73" s="141">
        <v>100</v>
      </c>
      <c r="F73" s="141">
        <v>2620</v>
      </c>
      <c r="G73" s="140" t="str">
        <f t="shared" si="13"/>
        <v>599 /100 / 2620 mm</v>
      </c>
      <c r="H73" s="151">
        <f t="shared" si="14"/>
        <v>2660</v>
      </c>
      <c r="I73" s="151">
        <f>F73+70</f>
        <v>2690</v>
      </c>
      <c r="J73" s="142" t="str">
        <f>CONCATENATE(H73," - ",I73," mm")</f>
        <v>2660 - 2690 mm</v>
      </c>
    </row>
    <row r="74" spans="1:11" x14ac:dyDescent="0.2">
      <c r="D74" s="141">
        <v>599</v>
      </c>
      <c r="E74" s="141">
        <v>100</v>
      </c>
      <c r="F74" s="141">
        <v>2640</v>
      </c>
      <c r="G74" s="140" t="str">
        <f t="shared" si="13"/>
        <v>599 /100 / 2640 mm</v>
      </c>
      <c r="H74" s="151">
        <f t="shared" si="14"/>
        <v>2680</v>
      </c>
      <c r="I74" s="151">
        <f>F74+70</f>
        <v>2710</v>
      </c>
      <c r="J74" s="142" t="str">
        <f>CONCATENATE(H74," - ",I74," mm")</f>
        <v>2680 - 2710 mm</v>
      </c>
    </row>
    <row r="76" spans="1:11" s="137" customFormat="1" x14ac:dyDescent="0.2">
      <c r="A76" s="135" t="s">
        <v>80</v>
      </c>
      <c r="B76" s="136" t="s">
        <v>80</v>
      </c>
      <c r="C76" s="135" t="s">
        <v>80</v>
      </c>
      <c r="D76" s="135" t="s">
        <v>80</v>
      </c>
      <c r="E76" s="135" t="s">
        <v>80</v>
      </c>
      <c r="F76" s="135" t="s">
        <v>80</v>
      </c>
      <c r="G76" s="135" t="s">
        <v>80</v>
      </c>
      <c r="J76" s="138"/>
      <c r="K76" s="138"/>
    </row>
    <row r="77" spans="1:11" x14ac:dyDescent="0.2">
      <c r="A77" s="131" t="s">
        <v>155</v>
      </c>
      <c r="B77" s="148" t="s">
        <v>291</v>
      </c>
      <c r="D77" s="141">
        <v>599</v>
      </c>
      <c r="E77" s="141">
        <v>50</v>
      </c>
      <c r="F77" s="141">
        <v>399</v>
      </c>
      <c r="G77" s="140" t="str">
        <f>CONCATENATE(D77," / ",E77," / ",F77," mm")</f>
        <v>599 / 50 / 399 mm</v>
      </c>
    </row>
    <row r="78" spans="1:11" x14ac:dyDescent="0.2">
      <c r="B78" s="148" t="s">
        <v>292</v>
      </c>
      <c r="D78" s="141">
        <v>599</v>
      </c>
      <c r="E78" s="141">
        <v>75</v>
      </c>
      <c r="F78" s="141">
        <v>399</v>
      </c>
      <c r="G78" s="140" t="str">
        <f>CONCATENATE(D78," / ",E78," / ",F78," mm")</f>
        <v>599 / 75 / 399 mm</v>
      </c>
    </row>
    <row r="79" spans="1:11" x14ac:dyDescent="0.2">
      <c r="D79" s="141">
        <v>599</v>
      </c>
      <c r="E79" s="141">
        <v>100</v>
      </c>
      <c r="F79" s="141">
        <v>399</v>
      </c>
      <c r="G79" s="140" t="str">
        <f>CONCATENATE(D79," / ",E79," / ",F79," mm")</f>
        <v>599 / 100 / 399 mm</v>
      </c>
    </row>
    <row r="80" spans="1:11" x14ac:dyDescent="0.2">
      <c r="D80" s="141">
        <v>599</v>
      </c>
      <c r="E80" s="141">
        <v>125</v>
      </c>
      <c r="F80" s="141">
        <v>399</v>
      </c>
      <c r="G80" s="140" t="str">
        <f>CONCATENATE(D80," / ",E80," / ",F80," mm")</f>
        <v>599 / 125 / 399 mm</v>
      </c>
    </row>
    <row r="82" spans="2:11" s="137" customFormat="1" x14ac:dyDescent="0.2">
      <c r="B82" s="138"/>
      <c r="D82" s="136" t="s">
        <v>80</v>
      </c>
      <c r="E82" s="136" t="s">
        <v>80</v>
      </c>
      <c r="F82" s="136" t="s">
        <v>80</v>
      </c>
      <c r="G82" s="136" t="s">
        <v>80</v>
      </c>
      <c r="J82" s="138"/>
      <c r="K82" s="138"/>
    </row>
    <row r="83" spans="2:11" x14ac:dyDescent="0.2">
      <c r="D83" s="141">
        <v>624</v>
      </c>
      <c r="E83" s="141">
        <v>50</v>
      </c>
      <c r="F83" s="141">
        <v>249</v>
      </c>
      <c r="G83" s="140" t="str">
        <f>CONCATENATE(D83," / ",E83," / ",F83," mm")</f>
        <v>624 / 50 / 249 mm</v>
      </c>
    </row>
    <row r="84" spans="2:11" x14ac:dyDescent="0.2">
      <c r="D84" s="141">
        <v>624</v>
      </c>
      <c r="E84" s="141">
        <v>75</v>
      </c>
      <c r="F84" s="141">
        <v>249</v>
      </c>
      <c r="G84" s="140" t="str">
        <f>CONCATENATE(D84," / ",E84," / ",F84," mm")</f>
        <v>624 / 75 / 249 mm</v>
      </c>
    </row>
    <row r="85" spans="2:11" x14ac:dyDescent="0.2">
      <c r="D85" s="141">
        <v>624</v>
      </c>
      <c r="E85" s="141">
        <v>100</v>
      </c>
      <c r="F85" s="141">
        <v>249</v>
      </c>
      <c r="G85" s="140" t="str">
        <f>CONCATENATE(D85," / ",E85," / ",F85," mm")</f>
        <v>624 / 100 / 249 mm</v>
      </c>
    </row>
  </sheetData>
  <pageMargins left="0.7" right="0.7" top="0.78740157499999996" bottom="0.78740157499999996" header="0.3" footer="0.3"/>
  <pageSetup paperSize="9" scale="4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1"/>
  <sheetViews>
    <sheetView topLeftCell="A40" zoomScaleNormal="100" workbookViewId="0">
      <selection activeCell="A44" sqref="A44:XFD44"/>
    </sheetView>
  </sheetViews>
  <sheetFormatPr baseColWidth="10" defaultRowHeight="15" x14ac:dyDescent="0.2"/>
  <cols>
    <col min="1" max="1" width="5.5703125" style="56" customWidth="1"/>
    <col min="2" max="2" width="4.42578125" style="56" bestFit="1" customWidth="1"/>
    <col min="3" max="16384" width="11.42578125" style="56"/>
  </cols>
  <sheetData>
    <row r="1" spans="1:10" ht="15.75" x14ac:dyDescent="0.25">
      <c r="A1" s="52" t="s">
        <v>2</v>
      </c>
      <c r="B1" s="53"/>
      <c r="C1" s="53"/>
      <c r="D1" s="54"/>
      <c r="E1" s="54"/>
      <c r="F1" s="53"/>
      <c r="G1" s="53"/>
      <c r="H1" s="55"/>
      <c r="I1" s="54"/>
    </row>
    <row r="2" spans="1:10" ht="15.75" x14ac:dyDescent="0.25">
      <c r="A2" s="57"/>
      <c r="B2" s="53"/>
      <c r="C2" s="53"/>
      <c r="D2" s="54"/>
      <c r="E2" s="54"/>
      <c r="F2" s="53"/>
      <c r="G2" s="53"/>
      <c r="H2" s="55"/>
      <c r="I2" s="54"/>
    </row>
    <row r="3" spans="1:10" ht="15.75" x14ac:dyDescent="0.25">
      <c r="A3" s="57"/>
      <c r="B3" s="53"/>
      <c r="C3" s="53"/>
      <c r="D3" s="54"/>
      <c r="E3" s="54"/>
      <c r="F3" s="53"/>
      <c r="G3" s="53"/>
      <c r="H3" s="55"/>
      <c r="I3" s="54"/>
    </row>
    <row r="4" spans="1:10" ht="15.75" x14ac:dyDescent="0.25">
      <c r="A4" s="53" t="s">
        <v>44</v>
      </c>
      <c r="B4" s="53"/>
      <c r="C4" s="53"/>
      <c r="D4" s="54"/>
      <c r="E4" s="54"/>
      <c r="F4" s="53"/>
      <c r="G4" s="53"/>
      <c r="H4" s="55"/>
      <c r="I4" s="54"/>
    </row>
    <row r="5" spans="1:10" ht="15.75" x14ac:dyDescent="0.25">
      <c r="A5" s="53"/>
      <c r="B5" s="53"/>
      <c r="C5" s="58"/>
      <c r="D5" s="57"/>
      <c r="E5" s="57"/>
      <c r="F5" s="57"/>
      <c r="G5" s="57"/>
      <c r="H5" s="57"/>
      <c r="I5" s="54"/>
      <c r="J5" s="54"/>
    </row>
    <row r="6" spans="1:10" x14ac:dyDescent="0.2">
      <c r="A6" s="59" t="str">
        <f>Vorbemerkungen!A1</f>
        <v>Vorbemerkungen</v>
      </c>
      <c r="B6" s="59"/>
      <c r="C6" s="60"/>
      <c r="D6" s="59"/>
      <c r="E6" s="59"/>
      <c r="F6" s="59"/>
      <c r="G6" s="61"/>
      <c r="H6" s="61"/>
      <c r="I6" s="62"/>
      <c r="J6" s="54"/>
    </row>
    <row r="7" spans="1:10" x14ac:dyDescent="0.2">
      <c r="A7" s="59"/>
      <c r="B7" s="59"/>
      <c r="C7" s="60"/>
      <c r="D7" s="59"/>
      <c r="E7" s="59"/>
      <c r="F7" s="59"/>
      <c r="G7" s="61"/>
      <c r="H7" s="61"/>
      <c r="I7" s="62"/>
      <c r="J7" s="54"/>
    </row>
    <row r="8" spans="1:10" x14ac:dyDescent="0.2">
      <c r="A8" s="59" t="str">
        <f>Leistungsverzeichnis!A1</f>
        <v>Leistungsverzeichnis</v>
      </c>
      <c r="B8" s="59"/>
      <c r="C8" s="60"/>
      <c r="D8" s="59"/>
      <c r="E8" s="59"/>
      <c r="F8" s="59"/>
      <c r="G8" s="61"/>
      <c r="H8" s="61"/>
      <c r="I8" s="62"/>
      <c r="J8" s="54"/>
    </row>
    <row r="9" spans="1:10" ht="15" customHeight="1" x14ac:dyDescent="0.2">
      <c r="A9" s="59"/>
      <c r="B9" s="59"/>
      <c r="C9" s="60"/>
      <c r="D9" s="59"/>
      <c r="E9" s="59"/>
      <c r="F9" s="59"/>
      <c r="G9" s="61"/>
      <c r="H9" s="61"/>
      <c r="I9" s="62"/>
      <c r="J9" s="54"/>
    </row>
    <row r="10" spans="1:10" ht="15" customHeight="1" x14ac:dyDescent="0.2">
      <c r="A10" s="59">
        <f>'1Plansteine'!A3</f>
        <v>1</v>
      </c>
      <c r="B10" s="59" t="str">
        <f>'1Plansteine'!B3</f>
        <v>Mauerwerk aus Plansteinen</v>
      </c>
      <c r="C10" s="59"/>
      <c r="D10" s="59"/>
      <c r="E10" s="59"/>
      <c r="F10" s="59"/>
      <c r="G10" s="61"/>
      <c r="H10" s="61"/>
      <c r="I10" s="62"/>
      <c r="J10" s="54"/>
    </row>
    <row r="11" spans="1:10" x14ac:dyDescent="0.2">
      <c r="A11" s="59"/>
      <c r="B11" s="59" t="str">
        <f>'1Plansteine'!A5</f>
        <v>1.1</v>
      </c>
      <c r="C11" s="59" t="str">
        <f>'1Plansteine'!B5</f>
        <v>Keller-Mauerwerk</v>
      </c>
      <c r="D11" s="59"/>
      <c r="E11" s="59"/>
      <c r="F11" s="59"/>
      <c r="G11" s="61"/>
      <c r="H11" s="61"/>
      <c r="I11" s="62"/>
      <c r="J11" s="54"/>
    </row>
    <row r="12" spans="1:10" x14ac:dyDescent="0.2">
      <c r="A12" s="59"/>
      <c r="B12" s="59" t="str">
        <f>'1Plansteine'!A40</f>
        <v>1.2</v>
      </c>
      <c r="C12" s="59" t="str">
        <f>'1Plansteine'!B40</f>
        <v>Einschaliges Mauerwerk im Erd-/Obergeschoß</v>
      </c>
      <c r="D12" s="59"/>
      <c r="E12" s="59"/>
      <c r="F12" s="59"/>
      <c r="G12" s="61"/>
      <c r="H12" s="61"/>
      <c r="I12" s="62"/>
      <c r="J12" s="54"/>
    </row>
    <row r="13" spans="1:10" x14ac:dyDescent="0.2">
      <c r="A13" s="59"/>
      <c r="B13" s="59" t="str">
        <f>'1Plansteine'!A75</f>
        <v>1.3</v>
      </c>
      <c r="C13" s="59" t="str">
        <f>'1Plansteine'!B75</f>
        <v>Zweischaliges Mauerwerk im Erd-/Obergeschoß</v>
      </c>
      <c r="D13" s="59"/>
      <c r="E13" s="59"/>
      <c r="F13" s="59"/>
      <c r="G13" s="61"/>
      <c r="H13" s="61"/>
      <c r="I13" s="62"/>
      <c r="J13" s="54"/>
    </row>
    <row r="14" spans="1:10" x14ac:dyDescent="0.2">
      <c r="A14" s="59"/>
      <c r="B14" s="59" t="str">
        <f>'1Plansteine'!A89</f>
        <v>1.4</v>
      </c>
      <c r="C14" s="59" t="str">
        <f>'1Plansteine'!B89</f>
        <v>Mauerwerk für Brandwände</v>
      </c>
      <c r="D14" s="59"/>
      <c r="E14" s="59"/>
      <c r="F14" s="59"/>
      <c r="G14" s="61"/>
      <c r="H14" s="61"/>
      <c r="I14" s="62"/>
      <c r="J14" s="54"/>
    </row>
    <row r="15" spans="1:10" x14ac:dyDescent="0.2">
      <c r="A15" s="59"/>
      <c r="B15" s="59"/>
      <c r="C15" s="59"/>
      <c r="D15" s="59"/>
      <c r="E15" s="59"/>
      <c r="F15" s="59"/>
      <c r="G15" s="61"/>
      <c r="I15" s="62"/>
      <c r="J15" s="54"/>
    </row>
    <row r="16" spans="1:10" x14ac:dyDescent="0.2">
      <c r="A16" s="59" t="str">
        <f>'2Planelemente'!A3</f>
        <v>2</v>
      </c>
      <c r="B16" s="59" t="str">
        <f>'2Planelemente'!B3</f>
        <v>Mauerwerk aus Planelementen</v>
      </c>
      <c r="C16" s="59"/>
      <c r="D16" s="59"/>
      <c r="E16" s="59"/>
      <c r="F16" s="59"/>
      <c r="G16" s="61"/>
      <c r="H16" s="61"/>
      <c r="I16" s="62"/>
      <c r="J16" s="54"/>
    </row>
    <row r="17" spans="1:10" x14ac:dyDescent="0.2">
      <c r="A17" s="59"/>
      <c r="B17" s="59" t="str">
        <f>'2Planelemente'!A5</f>
        <v>2.1</v>
      </c>
      <c r="C17" s="59" t="str">
        <f>'2Planelemente'!B5</f>
        <v>Keller-Mauerwerk</v>
      </c>
      <c r="D17" s="59"/>
      <c r="E17" s="59"/>
      <c r="F17" s="59"/>
      <c r="G17" s="61"/>
      <c r="H17" s="61"/>
      <c r="I17" s="62"/>
      <c r="J17" s="54"/>
    </row>
    <row r="18" spans="1:10" x14ac:dyDescent="0.2">
      <c r="A18" s="51"/>
      <c r="B18" s="63" t="str">
        <f>'2Planelemente'!A41</f>
        <v>2.2</v>
      </c>
      <c r="C18" s="63" t="str">
        <f>'2Planelemente'!B41</f>
        <v>Einschaliges Mauerwerk im Erd-/Obergeschoß</v>
      </c>
      <c r="D18" s="64"/>
      <c r="E18" s="64"/>
      <c r="F18" s="64"/>
      <c r="G18" s="64"/>
      <c r="H18" s="61"/>
      <c r="I18" s="62"/>
      <c r="J18" s="54"/>
    </row>
    <row r="19" spans="1:10" x14ac:dyDescent="0.2">
      <c r="A19" s="59"/>
      <c r="B19" s="59" t="str">
        <f>'2Planelemente'!A77</f>
        <v>2.3</v>
      </c>
      <c r="C19" s="59" t="str">
        <f>'2Planelemente'!B77</f>
        <v>Zweischaliges Mauerwerk im Erd-/Obergeschoß</v>
      </c>
      <c r="D19" s="64"/>
      <c r="E19" s="64"/>
      <c r="F19" s="64"/>
      <c r="G19" s="64"/>
      <c r="H19" s="61"/>
      <c r="I19" s="62"/>
      <c r="J19" s="54"/>
    </row>
    <row r="20" spans="1:10" x14ac:dyDescent="0.2">
      <c r="A20" s="59"/>
      <c r="B20" s="59" t="str">
        <f>'2Planelemente'!A92</f>
        <v>2.4</v>
      </c>
      <c r="C20" s="59" t="str">
        <f>'2Planelemente'!B92</f>
        <v>Mauerwerk für Brandwände</v>
      </c>
      <c r="D20" s="64"/>
      <c r="E20" s="64"/>
      <c r="F20" s="64"/>
      <c r="G20" s="64"/>
      <c r="H20" s="65"/>
      <c r="I20" s="62"/>
      <c r="J20" s="54"/>
    </row>
    <row r="21" spans="1:10" x14ac:dyDescent="0.2">
      <c r="A21" s="59"/>
      <c r="B21" s="59"/>
      <c r="C21" s="59"/>
      <c r="D21" s="64"/>
      <c r="E21" s="64"/>
      <c r="F21" s="64"/>
      <c r="G21" s="64"/>
      <c r="H21" s="65"/>
      <c r="I21" s="62"/>
      <c r="J21" s="54"/>
    </row>
    <row r="22" spans="1:10" x14ac:dyDescent="0.2">
      <c r="A22" s="59" t="str">
        <f>'3Thermosteine'!A3</f>
        <v>3</v>
      </c>
      <c r="B22" s="59" t="str">
        <f>'3Thermosteine'!B3</f>
        <v>Mauerwerk aus H+H Thermostein</v>
      </c>
      <c r="C22" s="59"/>
      <c r="D22" s="59"/>
      <c r="E22" s="59"/>
      <c r="F22" s="59"/>
      <c r="G22" s="61"/>
      <c r="H22" s="61"/>
      <c r="I22" s="62"/>
      <c r="J22" s="54"/>
    </row>
    <row r="23" spans="1:10" x14ac:dyDescent="0.2">
      <c r="A23" s="59"/>
      <c r="B23" s="59" t="str">
        <f>'3Thermosteine'!A6</f>
        <v>3.1</v>
      </c>
      <c r="C23" s="59" t="str">
        <f>'3Thermosteine'!B6</f>
        <v>H+H Thermostein als Verbundstein</v>
      </c>
      <c r="D23" s="59"/>
      <c r="E23" s="59"/>
      <c r="F23" s="59"/>
      <c r="G23" s="61"/>
      <c r="H23" s="61"/>
      <c r="I23" s="62"/>
      <c r="J23" s="54"/>
    </row>
    <row r="24" spans="1:10" x14ac:dyDescent="0.2">
      <c r="A24" s="59"/>
      <c r="B24" s="59" t="str">
        <f>'3Thermosteine'!A34</f>
        <v>3.2</v>
      </c>
      <c r="C24" s="59" t="str">
        <f>'3Thermosteine'!B34</f>
        <v>Laibungsausbildung</v>
      </c>
      <c r="D24" s="59"/>
      <c r="E24" s="59"/>
      <c r="F24" s="59"/>
      <c r="G24" s="61"/>
      <c r="H24" s="61"/>
      <c r="I24" s="62"/>
      <c r="J24" s="54"/>
    </row>
    <row r="25" spans="1:10" x14ac:dyDescent="0.2">
      <c r="A25" s="59"/>
      <c r="B25" s="59"/>
      <c r="C25" s="59"/>
      <c r="D25" s="59"/>
      <c r="E25" s="64"/>
      <c r="F25" s="64"/>
      <c r="G25" s="64"/>
      <c r="H25" s="61"/>
      <c r="I25" s="62"/>
      <c r="J25" s="54"/>
    </row>
    <row r="26" spans="1:10" x14ac:dyDescent="0.2">
      <c r="A26" s="59">
        <f>'4Planbauplatten'!A3</f>
        <v>4</v>
      </c>
      <c r="B26" s="59" t="str">
        <f>'4Planbauplatten'!B3</f>
        <v>Trennwände aus H+H Planbauplatten</v>
      </c>
      <c r="C26" s="64"/>
      <c r="D26" s="64"/>
      <c r="E26" s="64"/>
      <c r="F26" s="64"/>
      <c r="G26" s="64"/>
      <c r="H26" s="61"/>
      <c r="I26" s="62"/>
      <c r="J26" s="54"/>
    </row>
    <row r="27" spans="1:10" x14ac:dyDescent="0.2">
      <c r="A27" s="59"/>
      <c r="B27" s="59"/>
      <c r="C27" s="59"/>
      <c r="D27" s="59"/>
      <c r="E27" s="59"/>
      <c r="F27" s="59"/>
      <c r="G27" s="61"/>
      <c r="H27" s="61"/>
      <c r="I27" s="62"/>
      <c r="J27" s="54"/>
    </row>
    <row r="28" spans="1:10" x14ac:dyDescent="0.2">
      <c r="A28" s="59" t="str">
        <f>'5Innenwandplatten'!A3</f>
        <v>5</v>
      </c>
      <c r="B28" s="59" t="str">
        <f>'5Innenwandplatten'!B3</f>
        <v>Trennwände aus H+H Innenwandplatten</v>
      </c>
      <c r="C28" s="59"/>
      <c r="D28" s="59"/>
      <c r="E28" s="59"/>
      <c r="F28" s="59"/>
      <c r="G28" s="61"/>
      <c r="H28" s="61"/>
      <c r="I28" s="62"/>
      <c r="J28" s="54"/>
    </row>
    <row r="29" spans="1:10" x14ac:dyDescent="0.2">
      <c r="A29" s="59"/>
      <c r="B29" s="59"/>
      <c r="C29" s="59"/>
      <c r="D29" s="59"/>
      <c r="E29" s="59"/>
      <c r="F29" s="59"/>
      <c r="G29" s="61"/>
      <c r="H29" s="61"/>
      <c r="I29" s="62"/>
      <c r="J29" s="54"/>
    </row>
    <row r="30" spans="1:10" x14ac:dyDescent="0.2">
      <c r="A30" s="59">
        <f>'6Innenwandelemente'!A3</f>
        <v>6</v>
      </c>
      <c r="B30" s="59" t="str">
        <f>'6Innenwandelemente'!B3</f>
        <v>Trennwände aus H+H Innenwandelementen</v>
      </c>
      <c r="C30" s="59"/>
      <c r="D30" s="59"/>
      <c r="E30" s="59"/>
      <c r="F30" s="59"/>
      <c r="G30" s="61"/>
      <c r="H30" s="61"/>
      <c r="I30" s="62"/>
      <c r="J30" s="54"/>
    </row>
    <row r="31" spans="1:10" x14ac:dyDescent="0.2">
      <c r="A31" s="59"/>
      <c r="B31" s="59"/>
      <c r="C31" s="59"/>
      <c r="D31" s="59"/>
      <c r="E31" s="59"/>
      <c r="F31" s="59"/>
      <c r="G31" s="61"/>
      <c r="H31" s="61"/>
      <c r="I31" s="62"/>
      <c r="J31" s="54"/>
    </row>
    <row r="32" spans="1:10" x14ac:dyDescent="0.2">
      <c r="A32" s="59" t="str">
        <f>'7Systemtrennwände'!A3</f>
        <v>7</v>
      </c>
      <c r="B32" s="59" t="str">
        <f>'7Systemtrennwände'!B3</f>
        <v>Systemtrennwände</v>
      </c>
      <c r="C32" s="59"/>
      <c r="D32" s="59"/>
      <c r="E32" s="59"/>
      <c r="F32" s="59"/>
      <c r="G32" s="61"/>
      <c r="H32" s="61"/>
      <c r="I32" s="62"/>
      <c r="J32" s="54"/>
    </row>
    <row r="33" spans="1:10" x14ac:dyDescent="0.2">
      <c r="A33" s="59"/>
      <c r="B33" s="59" t="str">
        <f>'7Systemtrennwände'!A5</f>
        <v>7.1</v>
      </c>
      <c r="C33" s="59" t="str">
        <f>'7Systemtrennwände'!B5</f>
        <v xml:space="preserve">Systemtrennwand 125 einschalig </v>
      </c>
      <c r="D33" s="59"/>
      <c r="E33" s="59"/>
      <c r="F33" s="59"/>
      <c r="G33" s="61"/>
      <c r="H33" s="61"/>
      <c r="I33" s="62"/>
      <c r="J33" s="54"/>
    </row>
    <row r="34" spans="1:10" x14ac:dyDescent="0.2">
      <c r="A34" s="59"/>
      <c r="B34" s="59" t="str">
        <f>'7Systemtrennwände'!A27</f>
        <v>7.2</v>
      </c>
      <c r="C34" s="59" t="str">
        <f>'7Systemtrennwände'!B27</f>
        <v>Systemtrennwand 125 zweischalig</v>
      </c>
      <c r="D34" s="59"/>
      <c r="E34" s="59"/>
      <c r="F34" s="59"/>
      <c r="G34" s="61"/>
      <c r="H34" s="61"/>
      <c r="I34" s="62"/>
      <c r="J34" s="54"/>
    </row>
    <row r="35" spans="1:10" x14ac:dyDescent="0.2">
      <c r="A35" s="59"/>
      <c r="B35" s="59" t="str">
        <f>'7Systemtrennwände'!A39</f>
        <v>7.3</v>
      </c>
      <c r="C35" s="59" t="str">
        <f>'7Systemtrennwände'!B39</f>
        <v xml:space="preserve">Systemtrennwand 190 zweischalig </v>
      </c>
      <c r="D35" s="59"/>
      <c r="E35" s="59"/>
      <c r="F35" s="59"/>
      <c r="G35" s="61"/>
      <c r="H35" s="61"/>
      <c r="I35" s="62"/>
      <c r="J35" s="54"/>
    </row>
    <row r="36" spans="1:10" x14ac:dyDescent="0.2">
      <c r="A36" s="59"/>
      <c r="B36" s="59"/>
      <c r="C36" s="59"/>
      <c r="D36" s="59"/>
      <c r="E36" s="59"/>
      <c r="F36" s="59"/>
      <c r="G36" s="61"/>
      <c r="H36" s="61"/>
      <c r="I36" s="62"/>
      <c r="J36" s="54"/>
    </row>
    <row r="37" spans="1:10" x14ac:dyDescent="0.2">
      <c r="A37" s="59" t="str">
        <f>'8Öffnungen'!A3</f>
        <v>8</v>
      </c>
      <c r="B37" s="59" t="str">
        <f>'8Öffnungen'!B3</f>
        <v>Sturzausbildung</v>
      </c>
      <c r="C37" s="59"/>
      <c r="D37" s="59"/>
      <c r="E37" s="59"/>
      <c r="F37" s="59"/>
      <c r="G37" s="61"/>
      <c r="H37" s="61"/>
      <c r="I37" s="62"/>
      <c r="J37" s="54"/>
    </row>
    <row r="38" spans="1:10" x14ac:dyDescent="0.2">
      <c r="A38" s="59"/>
      <c r="B38" s="66" t="str">
        <f>'8Öffnungen'!A5</f>
        <v>8.1</v>
      </c>
      <c r="C38" s="66" t="str">
        <f>'8Öffnungen'!B5</f>
        <v>Stürze für nichttragende Wände</v>
      </c>
      <c r="D38" s="59"/>
      <c r="E38" s="59"/>
      <c r="F38" s="59"/>
      <c r="G38" s="61"/>
      <c r="H38" s="61"/>
      <c r="I38" s="62"/>
      <c r="J38" s="54"/>
    </row>
    <row r="39" spans="1:10" x14ac:dyDescent="0.2">
      <c r="A39" s="59"/>
      <c r="B39" s="66" t="str">
        <f>'8Öffnungen'!A35</f>
        <v>8.2</v>
      </c>
      <c r="C39" s="66" t="str">
        <f>'8Öffnungen'!B35</f>
        <v xml:space="preserve">Flachstürze </v>
      </c>
      <c r="D39" s="59"/>
      <c r="E39" s="59"/>
      <c r="F39" s="59"/>
      <c r="G39" s="62"/>
      <c r="H39" s="62"/>
      <c r="I39" s="62"/>
      <c r="J39" s="54"/>
    </row>
    <row r="40" spans="1:10" x14ac:dyDescent="0.2">
      <c r="A40" s="59"/>
      <c r="B40" s="66" t="str">
        <f>'8Öffnungen'!A70</f>
        <v>8.3</v>
      </c>
      <c r="C40" s="66" t="str">
        <f>'8Öffnungen'!B70</f>
        <v>U-Schalen zur Sturz- / Ringankerausbildung</v>
      </c>
      <c r="D40" s="59"/>
      <c r="E40" s="59"/>
      <c r="F40" s="59"/>
      <c r="G40" s="62"/>
      <c r="H40" s="62"/>
      <c r="I40" s="62"/>
      <c r="J40" s="54"/>
    </row>
    <row r="41" spans="1:10" x14ac:dyDescent="0.2">
      <c r="A41" s="59"/>
      <c r="B41" s="59"/>
      <c r="C41" s="59"/>
      <c r="D41" s="59"/>
      <c r="E41" s="59"/>
      <c r="F41" s="59"/>
      <c r="G41" s="62"/>
      <c r="H41" s="62"/>
      <c r="I41" s="62"/>
      <c r="J41" s="54"/>
    </row>
    <row r="42" spans="1:10" x14ac:dyDescent="0.2">
      <c r="A42" s="59" t="str">
        <f>'9Aussenputz'!A3</f>
        <v>9</v>
      </c>
      <c r="B42" s="59" t="str">
        <f>'9Aussenputz'!B3</f>
        <v>Putzarbeiten - Außenputz</v>
      </c>
      <c r="C42" s="59"/>
      <c r="D42" s="59"/>
      <c r="E42" s="59"/>
      <c r="F42" s="59"/>
      <c r="G42" s="62"/>
      <c r="H42" s="62"/>
      <c r="I42" s="62"/>
      <c r="J42" s="54"/>
    </row>
    <row r="43" spans="1:10" x14ac:dyDescent="0.2">
      <c r="A43" s="59"/>
      <c r="B43" s="59" t="str">
        <f>'9Aussenputz'!A5</f>
        <v>9.1</v>
      </c>
      <c r="C43" s="59" t="str">
        <f>'9Aussenputz'!B5</f>
        <v>Außenputz Leichtputz Typ II</v>
      </c>
      <c r="D43" s="59"/>
      <c r="E43" s="59"/>
      <c r="F43" s="59"/>
      <c r="G43" s="62"/>
      <c r="H43" s="62"/>
      <c r="I43" s="62"/>
      <c r="J43" s="54"/>
    </row>
    <row r="44" spans="1:10" x14ac:dyDescent="0.2">
      <c r="A44" s="59"/>
      <c r="B44" s="59" t="str">
        <f>'9Aussenputz'!A24</f>
        <v>9.2</v>
      </c>
      <c r="C44" s="59" t="str">
        <f>'9Aussenputz'!B24</f>
        <v>Putzarmierung</v>
      </c>
      <c r="D44" s="59"/>
      <c r="E44" s="59"/>
      <c r="F44" s="59"/>
      <c r="G44" s="62"/>
      <c r="H44" s="62"/>
      <c r="I44" s="62"/>
      <c r="J44" s="54"/>
    </row>
    <row r="45" spans="1:10" x14ac:dyDescent="0.2">
      <c r="A45" s="59"/>
      <c r="B45" s="59" t="str">
        <f>'9Aussenputz'!A41</f>
        <v>9.3</v>
      </c>
      <c r="C45" s="59" t="str">
        <f>'9Aussenputz'!B41</f>
        <v>Putzschienen</v>
      </c>
      <c r="D45" s="59"/>
      <c r="E45" s="59"/>
      <c r="F45" s="59"/>
      <c r="G45" s="62"/>
      <c r="H45" s="62"/>
      <c r="I45" s="62"/>
      <c r="J45" s="54"/>
    </row>
    <row r="46" spans="1:10" x14ac:dyDescent="0.2">
      <c r="A46" s="59"/>
      <c r="B46" s="12" t="str">
        <f>'9Aussenputz'!A72</f>
        <v>9.4</v>
      </c>
      <c r="C46" s="12" t="str">
        <f>'9Aussenputz'!B72</f>
        <v>Farbige Gestaltung von Außenputzflächen</v>
      </c>
      <c r="D46" s="59"/>
      <c r="E46" s="59"/>
      <c r="F46" s="59"/>
      <c r="G46" s="62"/>
      <c r="H46" s="62"/>
      <c r="I46" s="62"/>
      <c r="J46" s="54"/>
    </row>
    <row r="47" spans="1:10" x14ac:dyDescent="0.2">
      <c r="A47" s="59"/>
      <c r="B47" s="12" t="str">
        <f>'9Aussenputz'!A101</f>
        <v>9.5</v>
      </c>
      <c r="C47" s="12" t="str">
        <f>'9Aussenputz'!B101</f>
        <v>Sockelputz</v>
      </c>
      <c r="D47" s="59"/>
      <c r="E47" s="59"/>
      <c r="F47" s="59"/>
      <c r="G47" s="62"/>
      <c r="H47" s="67"/>
      <c r="I47" s="62"/>
    </row>
    <row r="48" spans="1:10" x14ac:dyDescent="0.2">
      <c r="A48" s="59"/>
      <c r="B48" s="59"/>
      <c r="C48" s="59"/>
      <c r="D48" s="59"/>
      <c r="E48" s="59"/>
      <c r="F48" s="59"/>
      <c r="G48" s="62"/>
      <c r="H48" s="67"/>
      <c r="I48" s="62"/>
    </row>
    <row r="49" spans="1:9" x14ac:dyDescent="0.2">
      <c r="A49" s="12" t="str">
        <f>'10Oberfläche innen'!A3</f>
        <v>10</v>
      </c>
      <c r="B49" s="12" t="str">
        <f>'10Oberfläche innen'!B3</f>
        <v>Tapezierfähige Wandfläche</v>
      </c>
      <c r="C49" s="59"/>
      <c r="D49" s="59"/>
      <c r="E49" s="59"/>
      <c r="F49" s="59"/>
      <c r="G49" s="62"/>
      <c r="H49" s="67"/>
      <c r="I49" s="62"/>
    </row>
    <row r="50" spans="1:9" x14ac:dyDescent="0.2">
      <c r="A50" s="59"/>
      <c r="B50" s="59"/>
      <c r="C50" s="59"/>
      <c r="D50" s="59"/>
      <c r="E50" s="59"/>
      <c r="F50" s="59"/>
      <c r="G50" s="62"/>
      <c r="H50" s="67"/>
      <c r="I50" s="62"/>
    </row>
    <row r="51" spans="1:9" x14ac:dyDescent="0.2">
      <c r="A51" s="59"/>
      <c r="B51" s="59"/>
      <c r="C51" s="59"/>
      <c r="D51" s="59"/>
      <c r="E51" s="59"/>
      <c r="F51" s="59"/>
      <c r="G51" s="62"/>
      <c r="H51" s="67"/>
      <c r="I51" s="62"/>
    </row>
    <row r="52" spans="1:9" x14ac:dyDescent="0.2">
      <c r="A52" s="59"/>
      <c r="B52" s="59"/>
      <c r="C52" s="59"/>
      <c r="D52" s="59"/>
      <c r="E52" s="59"/>
      <c r="F52" s="59"/>
      <c r="G52" s="62"/>
      <c r="H52" s="67"/>
      <c r="I52" s="62"/>
    </row>
    <row r="53" spans="1:9" x14ac:dyDescent="0.2">
      <c r="A53" s="59"/>
      <c r="B53" s="59"/>
      <c r="C53" s="59"/>
      <c r="D53" s="59"/>
      <c r="E53" s="59"/>
      <c r="F53" s="59"/>
      <c r="G53" s="62"/>
      <c r="H53" s="62"/>
      <c r="I53" s="62"/>
    </row>
    <row r="54" spans="1:9" x14ac:dyDescent="0.2">
      <c r="A54" s="59"/>
      <c r="B54" s="59"/>
      <c r="C54" s="59"/>
      <c r="D54" s="59"/>
      <c r="E54" s="59"/>
      <c r="F54" s="59"/>
      <c r="G54" s="62"/>
      <c r="H54" s="62"/>
      <c r="I54" s="62"/>
    </row>
    <row r="55" spans="1:9" x14ac:dyDescent="0.2">
      <c r="A55" s="59"/>
      <c r="B55" s="59"/>
      <c r="C55" s="59"/>
      <c r="D55" s="59"/>
      <c r="E55" s="59"/>
      <c r="F55" s="59"/>
      <c r="G55" s="62"/>
      <c r="H55" s="62"/>
      <c r="I55" s="62"/>
    </row>
    <row r="56" spans="1:9" x14ac:dyDescent="0.2">
      <c r="A56" s="59"/>
      <c r="B56" s="59"/>
      <c r="C56" s="59"/>
      <c r="D56" s="59"/>
      <c r="E56" s="59"/>
      <c r="F56" s="59"/>
      <c r="G56" s="62"/>
      <c r="H56" s="62"/>
      <c r="I56" s="62"/>
    </row>
    <row r="57" spans="1:9" x14ac:dyDescent="0.2">
      <c r="A57" s="59"/>
      <c r="B57" s="59"/>
      <c r="C57" s="59"/>
      <c r="D57" s="59"/>
      <c r="E57" s="59"/>
      <c r="F57" s="59"/>
      <c r="G57" s="62"/>
      <c r="H57" s="62"/>
      <c r="I57" s="62"/>
    </row>
    <row r="58" spans="1:9" x14ac:dyDescent="0.2">
      <c r="A58" s="59"/>
      <c r="B58" s="59"/>
      <c r="C58" s="59"/>
      <c r="D58" s="59"/>
      <c r="E58" s="59"/>
      <c r="F58" s="59"/>
      <c r="G58" s="62"/>
      <c r="H58" s="62"/>
      <c r="I58" s="62"/>
    </row>
    <row r="59" spans="1:9" x14ac:dyDescent="0.2">
      <c r="A59" s="59"/>
      <c r="B59" s="59"/>
      <c r="C59" s="59"/>
      <c r="D59" s="59"/>
      <c r="E59" s="59"/>
      <c r="F59" s="59"/>
      <c r="G59" s="62"/>
      <c r="H59" s="62"/>
      <c r="I59" s="62"/>
    </row>
    <row r="60" spans="1:9" x14ac:dyDescent="0.2">
      <c r="A60" s="59"/>
      <c r="B60" s="59"/>
      <c r="C60" s="59"/>
      <c r="D60" s="59"/>
      <c r="E60" s="59"/>
      <c r="F60" s="59"/>
      <c r="G60" s="62"/>
      <c r="H60" s="62"/>
      <c r="I60" s="62"/>
    </row>
    <row r="61" spans="1:9" x14ac:dyDescent="0.2">
      <c r="A61" s="59"/>
      <c r="B61" s="59"/>
      <c r="C61" s="59"/>
      <c r="D61" s="59"/>
      <c r="E61" s="59"/>
      <c r="F61" s="59"/>
      <c r="G61" s="62"/>
      <c r="H61" s="67"/>
      <c r="I61" s="62"/>
    </row>
    <row r="62" spans="1:9" x14ac:dyDescent="0.2">
      <c r="A62" s="59"/>
      <c r="B62" s="59"/>
      <c r="C62" s="59"/>
      <c r="D62" s="59"/>
      <c r="E62" s="59"/>
      <c r="F62" s="59"/>
      <c r="G62" s="62"/>
      <c r="H62" s="67"/>
      <c r="I62" s="62"/>
    </row>
    <row r="63" spans="1:9" x14ac:dyDescent="0.2">
      <c r="A63" s="59"/>
      <c r="B63" s="59"/>
      <c r="C63" s="59"/>
      <c r="D63" s="59"/>
      <c r="E63" s="59"/>
      <c r="F63" s="59"/>
      <c r="G63" s="62"/>
      <c r="H63" s="62"/>
      <c r="I63" s="62"/>
    </row>
    <row r="64" spans="1:9" x14ac:dyDescent="0.2">
      <c r="A64" s="68"/>
      <c r="B64" s="68"/>
      <c r="C64" s="68"/>
      <c r="D64" s="68"/>
      <c r="E64" s="68"/>
      <c r="F64" s="68"/>
      <c r="G64" s="69"/>
      <c r="H64" s="69"/>
      <c r="I64" s="69"/>
    </row>
    <row r="65" spans="1:9" x14ac:dyDescent="0.2">
      <c r="A65" s="59"/>
      <c r="B65" s="59"/>
      <c r="C65" s="59"/>
      <c r="D65" s="59"/>
      <c r="E65" s="59"/>
      <c r="F65" s="59"/>
      <c r="G65" s="62"/>
      <c r="H65" s="69"/>
      <c r="I65" s="69"/>
    </row>
    <row r="66" spans="1:9" x14ac:dyDescent="0.2">
      <c r="A66" s="68"/>
      <c r="B66" s="68"/>
      <c r="C66" s="68"/>
      <c r="D66" s="68"/>
      <c r="E66" s="68"/>
      <c r="F66" s="68"/>
      <c r="G66" s="69"/>
      <c r="H66" s="69"/>
      <c r="I66" s="69"/>
    </row>
    <row r="67" spans="1:9" x14ac:dyDescent="0.2">
      <c r="A67" s="68"/>
      <c r="B67" s="68"/>
      <c r="C67" s="68"/>
      <c r="D67" s="68"/>
      <c r="E67" s="68"/>
      <c r="F67" s="68"/>
      <c r="G67" s="69"/>
      <c r="H67" s="69"/>
      <c r="I67" s="69"/>
    </row>
    <row r="68" spans="1:9" x14ac:dyDescent="0.2">
      <c r="A68" s="68"/>
      <c r="B68" s="68"/>
      <c r="C68" s="68"/>
      <c r="D68" s="68"/>
      <c r="E68" s="68"/>
      <c r="F68" s="68"/>
      <c r="G68" s="69"/>
      <c r="H68" s="69"/>
      <c r="I68" s="69"/>
    </row>
    <row r="69" spans="1:9" x14ac:dyDescent="0.2">
      <c r="A69" s="68"/>
      <c r="B69" s="68"/>
      <c r="C69" s="68"/>
      <c r="D69" s="68"/>
      <c r="E69" s="68"/>
      <c r="F69" s="68"/>
      <c r="G69" s="69"/>
      <c r="H69" s="69"/>
      <c r="I69" s="69"/>
    </row>
    <row r="70" spans="1:9" x14ac:dyDescent="0.2">
      <c r="A70" s="68"/>
      <c r="B70" s="68"/>
      <c r="C70" s="68"/>
      <c r="D70" s="68"/>
      <c r="E70" s="68"/>
      <c r="F70" s="68"/>
      <c r="G70" s="69"/>
      <c r="H70" s="69"/>
      <c r="I70" s="69"/>
    </row>
    <row r="71" spans="1:9" x14ac:dyDescent="0.2">
      <c r="A71" s="68"/>
      <c r="B71" s="68"/>
      <c r="C71" s="68"/>
      <c r="D71" s="68"/>
      <c r="E71" s="68"/>
      <c r="F71" s="68"/>
      <c r="G71" s="69"/>
      <c r="H71" s="69"/>
      <c r="I71" s="69"/>
    </row>
    <row r="72" spans="1:9" x14ac:dyDescent="0.2">
      <c r="A72" s="69"/>
      <c r="B72" s="69"/>
      <c r="C72" s="69"/>
      <c r="D72" s="69"/>
      <c r="E72" s="69"/>
      <c r="F72" s="69"/>
      <c r="G72" s="69"/>
      <c r="H72" s="69"/>
      <c r="I72" s="69"/>
    </row>
    <row r="73" spans="1:9" x14ac:dyDescent="0.2">
      <c r="A73" s="69"/>
      <c r="B73" s="69"/>
      <c r="C73" s="69"/>
      <c r="D73" s="69"/>
      <c r="E73" s="69"/>
      <c r="F73" s="69"/>
      <c r="G73" s="69"/>
      <c r="H73" s="69"/>
      <c r="I73" s="69"/>
    </row>
    <row r="74" spans="1:9" x14ac:dyDescent="0.2">
      <c r="A74" s="69"/>
      <c r="B74" s="69"/>
      <c r="C74" s="69"/>
      <c r="D74" s="69"/>
      <c r="E74" s="69"/>
      <c r="F74" s="69"/>
      <c r="G74" s="69"/>
      <c r="H74" s="69"/>
      <c r="I74" s="69"/>
    </row>
    <row r="75" spans="1:9" x14ac:dyDescent="0.2">
      <c r="A75" s="69"/>
      <c r="B75" s="69"/>
      <c r="C75" s="69"/>
      <c r="D75" s="69"/>
      <c r="E75" s="69"/>
      <c r="F75" s="69"/>
      <c r="G75" s="69"/>
      <c r="H75" s="69"/>
      <c r="I75" s="69"/>
    </row>
    <row r="76" spans="1:9" x14ac:dyDescent="0.2">
      <c r="A76" s="69"/>
      <c r="B76" s="69"/>
      <c r="C76" s="69"/>
      <c r="D76" s="69"/>
      <c r="E76" s="69"/>
      <c r="F76" s="69"/>
      <c r="G76" s="69"/>
      <c r="H76" s="69"/>
      <c r="I76" s="69"/>
    </row>
    <row r="77" spans="1:9" x14ac:dyDescent="0.2">
      <c r="A77" s="69"/>
      <c r="B77" s="69"/>
      <c r="C77" s="69"/>
      <c r="D77" s="69"/>
      <c r="E77" s="69"/>
      <c r="F77" s="69"/>
      <c r="G77" s="69"/>
      <c r="H77" s="69"/>
      <c r="I77" s="69"/>
    </row>
    <row r="78" spans="1:9" x14ac:dyDescent="0.2">
      <c r="A78" s="69"/>
      <c r="B78" s="69"/>
      <c r="C78" s="69"/>
      <c r="D78" s="69"/>
      <c r="E78" s="69"/>
      <c r="F78" s="69"/>
      <c r="G78" s="69"/>
      <c r="H78" s="69"/>
      <c r="I78" s="69"/>
    </row>
    <row r="79" spans="1:9" x14ac:dyDescent="0.2">
      <c r="A79" s="69"/>
      <c r="B79" s="69"/>
      <c r="C79" s="69"/>
      <c r="D79" s="69"/>
      <c r="E79" s="69"/>
      <c r="F79" s="69"/>
      <c r="G79" s="69"/>
      <c r="H79" s="69"/>
      <c r="I79" s="69"/>
    </row>
    <row r="80" spans="1:9" x14ac:dyDescent="0.2">
      <c r="A80" s="69"/>
      <c r="B80" s="69"/>
      <c r="C80" s="69"/>
      <c r="D80" s="69"/>
      <c r="E80" s="69"/>
      <c r="F80" s="69"/>
      <c r="G80" s="69"/>
      <c r="H80" s="69"/>
      <c r="I80" s="69"/>
    </row>
    <row r="81" spans="1:9" x14ac:dyDescent="0.2">
      <c r="A81" s="69"/>
      <c r="B81" s="69"/>
      <c r="C81" s="69"/>
      <c r="D81" s="69"/>
      <c r="E81" s="69"/>
      <c r="F81" s="69"/>
      <c r="G81" s="69"/>
      <c r="H81" s="69"/>
      <c r="I81" s="69"/>
    </row>
    <row r="82" spans="1:9" x14ac:dyDescent="0.2">
      <c r="A82" s="69"/>
      <c r="B82" s="69"/>
      <c r="C82" s="69"/>
      <c r="D82" s="69"/>
      <c r="E82" s="69"/>
      <c r="F82" s="69"/>
      <c r="G82" s="69"/>
      <c r="H82" s="69"/>
      <c r="I82" s="69"/>
    </row>
    <row r="83" spans="1:9" x14ac:dyDescent="0.2">
      <c r="A83" s="69"/>
      <c r="B83" s="69"/>
      <c r="C83" s="69"/>
      <c r="D83" s="69"/>
      <c r="E83" s="69"/>
      <c r="F83" s="69"/>
      <c r="G83" s="69"/>
      <c r="H83" s="69"/>
      <c r="I83" s="69"/>
    </row>
    <row r="84" spans="1:9" x14ac:dyDescent="0.2">
      <c r="A84" s="69"/>
      <c r="B84" s="69"/>
      <c r="C84" s="69"/>
      <c r="D84" s="69"/>
      <c r="E84" s="69"/>
      <c r="F84" s="69"/>
      <c r="G84" s="69"/>
      <c r="H84" s="69"/>
      <c r="I84" s="69"/>
    </row>
    <row r="85" spans="1:9" x14ac:dyDescent="0.2">
      <c r="A85" s="69"/>
      <c r="B85" s="69"/>
      <c r="C85" s="69"/>
      <c r="D85" s="69"/>
      <c r="E85" s="69"/>
      <c r="F85" s="69"/>
      <c r="G85" s="69"/>
      <c r="H85" s="69"/>
      <c r="I85" s="69"/>
    </row>
    <row r="86" spans="1:9" x14ac:dyDescent="0.2">
      <c r="A86" s="69"/>
      <c r="B86" s="69"/>
      <c r="C86" s="69"/>
      <c r="D86" s="69"/>
      <c r="E86" s="69"/>
      <c r="F86" s="69"/>
      <c r="G86" s="69"/>
      <c r="H86" s="69"/>
      <c r="I86" s="69"/>
    </row>
    <row r="87" spans="1:9" x14ac:dyDescent="0.2">
      <c r="A87" s="69"/>
      <c r="B87" s="69"/>
      <c r="C87" s="69"/>
      <c r="D87" s="69"/>
      <c r="E87" s="69"/>
      <c r="F87" s="69"/>
      <c r="G87" s="69"/>
      <c r="H87" s="69"/>
      <c r="I87" s="69"/>
    </row>
    <row r="88" spans="1:9" x14ac:dyDescent="0.2">
      <c r="A88" s="69"/>
      <c r="B88" s="69"/>
      <c r="C88" s="69"/>
      <c r="D88" s="69"/>
      <c r="E88" s="69"/>
      <c r="F88" s="69"/>
      <c r="G88" s="69"/>
      <c r="H88" s="69"/>
      <c r="I88" s="69"/>
    </row>
    <row r="89" spans="1:9" x14ac:dyDescent="0.2">
      <c r="A89" s="69"/>
      <c r="B89" s="69"/>
      <c r="C89" s="69"/>
      <c r="D89" s="69"/>
      <c r="E89" s="69"/>
      <c r="F89" s="69"/>
      <c r="G89" s="69"/>
      <c r="H89" s="69"/>
      <c r="I89" s="69"/>
    </row>
    <row r="90" spans="1:9" x14ac:dyDescent="0.2">
      <c r="A90" s="69"/>
      <c r="B90" s="69"/>
      <c r="C90" s="69"/>
      <c r="D90" s="69"/>
      <c r="E90" s="69"/>
      <c r="F90" s="69"/>
      <c r="G90" s="69"/>
      <c r="H90" s="69"/>
      <c r="I90" s="69"/>
    </row>
    <row r="91" spans="1:9" x14ac:dyDescent="0.2">
      <c r="A91" s="69"/>
      <c r="B91" s="69"/>
      <c r="C91" s="69"/>
      <c r="D91" s="69"/>
      <c r="E91" s="69"/>
      <c r="F91" s="69"/>
      <c r="G91" s="69"/>
      <c r="H91" s="69"/>
      <c r="I91" s="69"/>
    </row>
    <row r="92" spans="1:9" x14ac:dyDescent="0.2">
      <c r="A92" s="69"/>
      <c r="B92" s="69"/>
      <c r="C92" s="69"/>
      <c r="D92" s="69"/>
      <c r="E92" s="69"/>
      <c r="F92" s="69"/>
      <c r="G92" s="69"/>
      <c r="H92" s="69"/>
      <c r="I92" s="69"/>
    </row>
    <row r="93" spans="1:9" x14ac:dyDescent="0.2">
      <c r="A93" s="69"/>
      <c r="B93" s="69"/>
      <c r="C93" s="69"/>
      <c r="D93" s="69"/>
      <c r="E93" s="69"/>
      <c r="F93" s="69"/>
      <c r="G93" s="69"/>
      <c r="H93" s="69"/>
      <c r="I93" s="69"/>
    </row>
    <row r="94" spans="1:9" x14ac:dyDescent="0.2">
      <c r="A94" s="69"/>
      <c r="B94" s="69"/>
      <c r="C94" s="69"/>
      <c r="D94" s="69"/>
      <c r="E94" s="69"/>
      <c r="F94" s="69"/>
      <c r="G94" s="69"/>
      <c r="H94" s="69"/>
      <c r="I94" s="69"/>
    </row>
    <row r="95" spans="1:9" x14ac:dyDescent="0.2">
      <c r="A95" s="69"/>
      <c r="B95" s="69"/>
      <c r="C95" s="69"/>
      <c r="D95" s="69"/>
      <c r="E95" s="69"/>
      <c r="F95" s="69"/>
      <c r="G95" s="69"/>
      <c r="H95" s="69"/>
      <c r="I95" s="69"/>
    </row>
    <row r="96" spans="1:9" x14ac:dyDescent="0.2">
      <c r="A96" s="69"/>
      <c r="B96" s="69"/>
      <c r="C96" s="69"/>
      <c r="D96" s="69"/>
      <c r="E96" s="69"/>
      <c r="F96" s="69"/>
      <c r="G96" s="69"/>
      <c r="H96" s="69"/>
      <c r="I96" s="69"/>
    </row>
    <row r="97" spans="1:9" x14ac:dyDescent="0.2">
      <c r="A97" s="69"/>
      <c r="B97" s="69"/>
      <c r="C97" s="69"/>
      <c r="D97" s="69"/>
      <c r="E97" s="69"/>
      <c r="F97" s="69"/>
      <c r="G97" s="69"/>
      <c r="H97" s="69"/>
      <c r="I97" s="69"/>
    </row>
    <row r="98" spans="1:9" x14ac:dyDescent="0.2">
      <c r="A98" s="69"/>
      <c r="B98" s="69"/>
      <c r="C98" s="69"/>
      <c r="D98" s="69"/>
      <c r="E98" s="69"/>
      <c r="F98" s="69"/>
      <c r="G98" s="69"/>
      <c r="H98" s="69"/>
      <c r="I98" s="69"/>
    </row>
    <row r="99" spans="1:9" x14ac:dyDescent="0.2">
      <c r="A99" s="69"/>
      <c r="B99" s="69"/>
      <c r="C99" s="69"/>
      <c r="D99" s="69"/>
      <c r="E99" s="69"/>
      <c r="F99" s="69"/>
      <c r="G99" s="69"/>
      <c r="H99" s="69"/>
      <c r="I99" s="69"/>
    </row>
    <row r="100" spans="1:9" x14ac:dyDescent="0.2">
      <c r="A100" s="69"/>
      <c r="B100" s="69"/>
      <c r="C100" s="69"/>
      <c r="D100" s="69"/>
      <c r="E100" s="69"/>
      <c r="F100" s="69"/>
      <c r="G100" s="69"/>
      <c r="H100" s="69"/>
      <c r="I100" s="69"/>
    </row>
    <row r="101" spans="1:9" x14ac:dyDescent="0.2">
      <c r="A101" s="69"/>
      <c r="B101" s="69"/>
      <c r="C101" s="69"/>
      <c r="D101" s="69"/>
      <c r="E101" s="69"/>
      <c r="F101" s="69"/>
      <c r="G101" s="69"/>
      <c r="H101" s="69"/>
      <c r="I101" s="69"/>
    </row>
    <row r="102" spans="1:9" x14ac:dyDescent="0.2">
      <c r="A102" s="69"/>
      <c r="B102" s="69"/>
      <c r="C102" s="69"/>
      <c r="D102" s="69"/>
      <c r="E102" s="69"/>
      <c r="F102" s="69"/>
      <c r="G102" s="69"/>
      <c r="H102" s="69"/>
      <c r="I102" s="69"/>
    </row>
    <row r="103" spans="1:9" x14ac:dyDescent="0.2">
      <c r="A103" s="69"/>
      <c r="B103" s="69"/>
      <c r="C103" s="69"/>
      <c r="D103" s="69"/>
      <c r="E103" s="69"/>
      <c r="F103" s="69"/>
      <c r="G103" s="69"/>
      <c r="H103" s="69"/>
      <c r="I103" s="69"/>
    </row>
    <row r="104" spans="1:9" x14ac:dyDescent="0.2">
      <c r="A104" s="69"/>
      <c r="B104" s="69"/>
      <c r="C104" s="69"/>
      <c r="D104" s="69"/>
      <c r="E104" s="69"/>
      <c r="F104" s="69"/>
      <c r="G104" s="69"/>
      <c r="H104" s="69"/>
      <c r="I104" s="69"/>
    </row>
    <row r="105" spans="1:9" x14ac:dyDescent="0.2">
      <c r="A105" s="69"/>
      <c r="B105" s="69"/>
      <c r="C105" s="69"/>
      <c r="D105" s="69"/>
      <c r="E105" s="69"/>
      <c r="F105" s="69"/>
      <c r="G105" s="69"/>
      <c r="H105" s="69"/>
      <c r="I105" s="69"/>
    </row>
    <row r="106" spans="1:9" x14ac:dyDescent="0.2">
      <c r="A106" s="69"/>
      <c r="B106" s="69"/>
      <c r="C106" s="69"/>
      <c r="D106" s="69"/>
      <c r="E106" s="69"/>
      <c r="F106" s="69"/>
      <c r="G106" s="69"/>
      <c r="H106" s="69"/>
      <c r="I106" s="69"/>
    </row>
    <row r="107" spans="1:9" x14ac:dyDescent="0.2">
      <c r="A107" s="69"/>
      <c r="B107" s="69"/>
      <c r="C107" s="69"/>
      <c r="D107" s="69"/>
      <c r="E107" s="69"/>
      <c r="F107" s="69"/>
      <c r="G107" s="69"/>
      <c r="H107" s="69"/>
      <c r="I107" s="69"/>
    </row>
    <row r="108" spans="1:9" x14ac:dyDescent="0.2">
      <c r="A108" s="69"/>
      <c r="B108" s="69"/>
      <c r="C108" s="69"/>
      <c r="D108" s="69"/>
      <c r="E108" s="69"/>
      <c r="F108" s="69"/>
      <c r="G108" s="69"/>
      <c r="H108" s="69"/>
      <c r="I108" s="69"/>
    </row>
    <row r="109" spans="1:9" x14ac:dyDescent="0.2">
      <c r="A109" s="69"/>
      <c r="B109" s="69"/>
      <c r="C109" s="69"/>
      <c r="D109" s="69"/>
      <c r="E109" s="69"/>
      <c r="F109" s="69"/>
      <c r="G109" s="69"/>
      <c r="H109" s="69"/>
      <c r="I109" s="69"/>
    </row>
    <row r="110" spans="1:9" x14ac:dyDescent="0.2">
      <c r="A110" s="69"/>
      <c r="B110" s="69"/>
      <c r="C110" s="69"/>
      <c r="D110" s="69"/>
      <c r="E110" s="69"/>
      <c r="F110" s="69"/>
      <c r="G110" s="69"/>
      <c r="H110" s="69"/>
      <c r="I110" s="69"/>
    </row>
    <row r="111" spans="1:9" x14ac:dyDescent="0.2">
      <c r="A111" s="69"/>
      <c r="B111" s="69"/>
      <c r="C111" s="69"/>
      <c r="D111" s="69"/>
      <c r="E111" s="69"/>
      <c r="F111" s="69"/>
      <c r="G111" s="69"/>
      <c r="H111" s="69"/>
      <c r="I111" s="69"/>
    </row>
    <row r="112" spans="1:9" x14ac:dyDescent="0.2">
      <c r="A112" s="69"/>
      <c r="B112" s="69"/>
      <c r="C112" s="69"/>
      <c r="D112" s="69"/>
      <c r="E112" s="69"/>
      <c r="F112" s="69"/>
      <c r="G112" s="69"/>
      <c r="H112" s="69"/>
      <c r="I112" s="69"/>
    </row>
    <row r="113" spans="1:9" x14ac:dyDescent="0.2">
      <c r="A113" s="69"/>
      <c r="B113" s="69"/>
      <c r="C113" s="69"/>
      <c r="D113" s="69"/>
      <c r="E113" s="69"/>
      <c r="F113" s="69"/>
      <c r="G113" s="69"/>
      <c r="H113" s="69"/>
      <c r="I113" s="69"/>
    </row>
    <row r="114" spans="1:9" x14ac:dyDescent="0.2">
      <c r="A114" s="69"/>
      <c r="B114" s="69"/>
      <c r="C114" s="69"/>
      <c r="D114" s="69"/>
      <c r="E114" s="69"/>
      <c r="F114" s="69"/>
      <c r="G114" s="69"/>
      <c r="H114" s="69"/>
      <c r="I114" s="69"/>
    </row>
    <row r="115" spans="1:9" x14ac:dyDescent="0.2">
      <c r="A115" s="69"/>
      <c r="B115" s="69"/>
      <c r="C115" s="69"/>
      <c r="D115" s="69"/>
      <c r="E115" s="69"/>
      <c r="F115" s="69"/>
      <c r="G115" s="69"/>
      <c r="H115" s="69"/>
      <c r="I115" s="69"/>
    </row>
    <row r="116" spans="1:9" x14ac:dyDescent="0.2">
      <c r="A116" s="69"/>
      <c r="B116" s="69"/>
      <c r="C116" s="69"/>
      <c r="D116" s="69"/>
      <c r="E116" s="69"/>
      <c r="F116" s="69"/>
      <c r="G116" s="69"/>
      <c r="H116" s="69"/>
      <c r="I116" s="69"/>
    </row>
    <row r="117" spans="1:9" x14ac:dyDescent="0.2">
      <c r="A117" s="69"/>
      <c r="B117" s="69"/>
      <c r="C117" s="69"/>
      <c r="D117" s="69"/>
      <c r="E117" s="69"/>
      <c r="F117" s="69"/>
      <c r="G117" s="69"/>
      <c r="H117" s="69"/>
      <c r="I117" s="69"/>
    </row>
    <row r="118" spans="1:9" x14ac:dyDescent="0.2">
      <c r="A118" s="69"/>
      <c r="B118" s="69"/>
      <c r="C118" s="69"/>
      <c r="D118" s="69"/>
      <c r="E118" s="69"/>
      <c r="F118" s="69"/>
      <c r="G118" s="69"/>
      <c r="H118" s="69"/>
      <c r="I118" s="69"/>
    </row>
    <row r="119" spans="1:9" x14ac:dyDescent="0.2">
      <c r="A119" s="69"/>
      <c r="B119" s="69"/>
      <c r="C119" s="69"/>
      <c r="D119" s="69"/>
      <c r="E119" s="69"/>
      <c r="F119" s="69"/>
      <c r="G119" s="69"/>
      <c r="H119" s="69"/>
      <c r="I119" s="69"/>
    </row>
    <row r="120" spans="1:9" x14ac:dyDescent="0.2">
      <c r="A120" s="69"/>
      <c r="B120" s="69"/>
      <c r="C120" s="69"/>
      <c r="D120" s="69"/>
      <c r="E120" s="69"/>
      <c r="F120" s="69"/>
      <c r="G120" s="69"/>
      <c r="H120" s="69"/>
      <c r="I120" s="69"/>
    </row>
    <row r="121" spans="1:9" x14ac:dyDescent="0.2">
      <c r="A121" s="69"/>
      <c r="B121" s="69"/>
      <c r="C121" s="69"/>
      <c r="D121" s="69"/>
      <c r="E121" s="69"/>
      <c r="F121" s="69"/>
      <c r="G121" s="69"/>
      <c r="H121" s="69"/>
      <c r="I121" s="69"/>
    </row>
    <row r="122" spans="1:9" x14ac:dyDescent="0.2">
      <c r="A122" s="69"/>
      <c r="B122" s="69"/>
      <c r="C122" s="69"/>
      <c r="D122" s="69"/>
      <c r="E122" s="69"/>
      <c r="F122" s="69"/>
      <c r="G122" s="69"/>
      <c r="H122" s="69"/>
      <c r="I122" s="69"/>
    </row>
    <row r="123" spans="1:9" x14ac:dyDescent="0.2">
      <c r="A123" s="69"/>
      <c r="B123" s="69"/>
      <c r="C123" s="69"/>
      <c r="D123" s="69"/>
      <c r="E123" s="69"/>
      <c r="F123" s="69"/>
      <c r="G123" s="69"/>
      <c r="H123" s="69"/>
      <c r="I123" s="69"/>
    </row>
    <row r="124" spans="1:9" x14ac:dyDescent="0.2">
      <c r="A124" s="69"/>
      <c r="B124" s="69"/>
      <c r="C124" s="69"/>
      <c r="D124" s="69"/>
      <c r="E124" s="69"/>
      <c r="F124" s="69"/>
      <c r="G124" s="69"/>
      <c r="H124" s="69"/>
      <c r="I124" s="69"/>
    </row>
    <row r="125" spans="1:9" x14ac:dyDescent="0.2">
      <c r="A125" s="69"/>
      <c r="B125" s="69"/>
      <c r="C125" s="69"/>
      <c r="D125" s="69"/>
      <c r="E125" s="69"/>
      <c r="F125" s="69"/>
      <c r="G125" s="69"/>
      <c r="H125" s="69"/>
      <c r="I125" s="69"/>
    </row>
    <row r="126" spans="1:9" x14ac:dyDescent="0.2">
      <c r="A126" s="69"/>
      <c r="B126" s="69"/>
      <c r="C126" s="69"/>
      <c r="D126" s="69"/>
      <c r="E126" s="69"/>
      <c r="F126" s="69"/>
      <c r="G126" s="69"/>
      <c r="H126" s="69"/>
      <c r="I126" s="69"/>
    </row>
    <row r="127" spans="1:9" x14ac:dyDescent="0.2">
      <c r="A127" s="69"/>
      <c r="B127" s="69"/>
      <c r="C127" s="69"/>
      <c r="D127" s="69"/>
      <c r="E127" s="69"/>
      <c r="F127" s="69"/>
      <c r="G127" s="69"/>
      <c r="H127" s="69"/>
      <c r="I127" s="69"/>
    </row>
    <row r="128" spans="1:9" x14ac:dyDescent="0.2">
      <c r="A128" s="69"/>
      <c r="B128" s="69"/>
      <c r="C128" s="69"/>
      <c r="D128" s="69"/>
      <c r="E128" s="69"/>
      <c r="F128" s="69"/>
      <c r="G128" s="69"/>
      <c r="H128" s="69"/>
      <c r="I128" s="69"/>
    </row>
    <row r="129" spans="1:9" x14ac:dyDescent="0.2">
      <c r="A129" s="69"/>
      <c r="B129" s="69"/>
      <c r="C129" s="69"/>
      <c r="D129" s="69"/>
      <c r="E129" s="69"/>
      <c r="F129" s="69"/>
      <c r="G129" s="69"/>
      <c r="H129" s="69"/>
      <c r="I129" s="69"/>
    </row>
    <row r="130" spans="1:9" x14ac:dyDescent="0.2">
      <c r="A130" s="69"/>
      <c r="B130" s="69"/>
      <c r="C130" s="69"/>
      <c r="D130" s="69"/>
      <c r="E130" s="69"/>
      <c r="F130" s="69"/>
      <c r="G130" s="69"/>
      <c r="H130" s="69"/>
      <c r="I130" s="69"/>
    </row>
    <row r="131" spans="1:9" x14ac:dyDescent="0.2">
      <c r="A131" s="69"/>
      <c r="B131" s="69"/>
      <c r="C131" s="69"/>
      <c r="D131" s="69"/>
      <c r="E131" s="69"/>
      <c r="F131" s="69"/>
      <c r="G131" s="69"/>
      <c r="H131" s="69"/>
      <c r="I131" s="69"/>
    </row>
  </sheetData>
  <phoneticPr fontId="6" type="noConversion"/>
  <pageMargins left="1.1811023622047245" right="0.78740157480314965" top="0.98425196850393704" bottom="0.59055118110236227" header="0.51181102362204722" footer="0.51181102362204722"/>
  <pageSetup paperSize="9" scale="76" orientation="portrait" r:id="rId1"/>
  <headerFooter alignWithMargins="0">
    <oddFooter>&amp;LH+H Deutschland GmbH&amp;R&amp;A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topLeftCell="A5" zoomScaleNormal="100" workbookViewId="0">
      <selection activeCell="A12" sqref="A12"/>
    </sheetView>
  </sheetViews>
  <sheetFormatPr baseColWidth="10" defaultRowHeight="12.75" x14ac:dyDescent="0.2"/>
  <cols>
    <col min="1" max="1" width="99.5703125" bestFit="1" customWidth="1"/>
  </cols>
  <sheetData>
    <row r="1" spans="1:2" ht="15.75" x14ac:dyDescent="0.25">
      <c r="A1" s="73" t="s">
        <v>14</v>
      </c>
    </row>
    <row r="2" spans="1:2" s="2" customFormat="1" x14ac:dyDescent="0.2">
      <c r="A2" s="15"/>
    </row>
    <row r="3" spans="1:2" s="2" customFormat="1" x14ac:dyDescent="0.2">
      <c r="A3" s="21"/>
    </row>
    <row r="4" spans="1:2" s="23" customFormat="1" x14ac:dyDescent="0.2">
      <c r="A4" s="20" t="s">
        <v>173</v>
      </c>
      <c r="B4" s="20"/>
    </row>
    <row r="5" spans="1:2" s="23" customFormat="1" ht="25.5" x14ac:dyDescent="0.2">
      <c r="A5" s="20" t="s">
        <v>174</v>
      </c>
      <c r="B5" s="20"/>
    </row>
    <row r="6" spans="1:2" s="23" customFormat="1" x14ac:dyDescent="0.2">
      <c r="A6" s="20"/>
      <c r="B6" s="20"/>
    </row>
    <row r="7" spans="1:2" s="23" customFormat="1" x14ac:dyDescent="0.2">
      <c r="A7" s="20" t="s">
        <v>175</v>
      </c>
      <c r="B7" s="20"/>
    </row>
    <row r="8" spans="1:2" s="23" customFormat="1" x14ac:dyDescent="0.2">
      <c r="A8" s="49" t="s">
        <v>45</v>
      </c>
      <c r="B8" s="20"/>
    </row>
    <row r="9" spans="1:2" s="23" customFormat="1" x14ac:dyDescent="0.2">
      <c r="A9" s="49" t="s">
        <v>46</v>
      </c>
      <c r="B9" s="20"/>
    </row>
    <row r="10" spans="1:2" s="23" customFormat="1" x14ac:dyDescent="0.2">
      <c r="A10" s="20" t="s">
        <v>47</v>
      </c>
      <c r="B10" s="20"/>
    </row>
    <row r="11" spans="1:2" s="23" customFormat="1" x14ac:dyDescent="0.2">
      <c r="A11" s="20" t="s">
        <v>48</v>
      </c>
      <c r="B11" s="20"/>
    </row>
    <row r="12" spans="1:2" s="1" customFormat="1" x14ac:dyDescent="0.2">
      <c r="A12" s="50" t="s">
        <v>316</v>
      </c>
    </row>
    <row r="13" spans="1:2" s="23" customFormat="1" x14ac:dyDescent="0.2">
      <c r="A13" s="49" t="s">
        <v>176</v>
      </c>
      <c r="B13" s="20"/>
    </row>
    <row r="14" spans="1:2" s="23" customFormat="1" x14ac:dyDescent="0.2">
      <c r="A14" s="49" t="s">
        <v>177</v>
      </c>
      <c r="B14" s="20"/>
    </row>
    <row r="15" spans="1:2" s="2" customFormat="1" x14ac:dyDescent="0.2">
      <c r="A15" s="50" t="s">
        <v>185</v>
      </c>
    </row>
    <row r="16" spans="1:2" s="23" customFormat="1" x14ac:dyDescent="0.2">
      <c r="A16" s="49" t="s">
        <v>178</v>
      </c>
      <c r="B16" s="20"/>
    </row>
    <row r="17" spans="1:2" s="23" customFormat="1" x14ac:dyDescent="0.2">
      <c r="A17" s="49" t="s">
        <v>179</v>
      </c>
      <c r="B17" s="20"/>
    </row>
    <row r="18" spans="1:2" s="23" customFormat="1" x14ac:dyDescent="0.2">
      <c r="A18" s="49" t="s">
        <v>180</v>
      </c>
      <c r="B18" s="20"/>
    </row>
    <row r="19" spans="1:2" s="2" customFormat="1" x14ac:dyDescent="0.2">
      <c r="A19" s="13" t="s">
        <v>49</v>
      </c>
    </row>
    <row r="20" spans="1:2" s="23" customFormat="1" x14ac:dyDescent="0.2">
      <c r="A20" s="49" t="s">
        <v>315</v>
      </c>
      <c r="B20" s="20"/>
    </row>
    <row r="21" spans="1:2" s="23" customFormat="1" x14ac:dyDescent="0.2">
      <c r="A21" s="49" t="s">
        <v>187</v>
      </c>
      <c r="B21" s="20"/>
    </row>
    <row r="22" spans="1:2" s="23" customFormat="1" x14ac:dyDescent="0.2">
      <c r="A22" s="49" t="s">
        <v>181</v>
      </c>
      <c r="B22" s="20"/>
    </row>
    <row r="23" spans="1:2" s="23" customFormat="1" x14ac:dyDescent="0.2">
      <c r="A23" s="49"/>
      <c r="B23" s="20"/>
    </row>
    <row r="24" spans="1:2" s="23" customFormat="1" x14ac:dyDescent="0.2">
      <c r="A24" s="20" t="s">
        <v>50</v>
      </c>
      <c r="B24" s="20"/>
    </row>
    <row r="25" spans="1:2" s="23" customFormat="1" x14ac:dyDescent="0.2">
      <c r="A25" s="48"/>
      <c r="B25" s="20"/>
    </row>
    <row r="26" spans="1:2" s="23" customFormat="1" x14ac:dyDescent="0.2">
      <c r="A26" s="20" t="s">
        <v>285</v>
      </c>
      <c r="B26" s="20"/>
    </row>
    <row r="27" spans="1:2" s="2" customFormat="1" ht="38.25" x14ac:dyDescent="0.2">
      <c r="A27" s="14" t="s">
        <v>186</v>
      </c>
    </row>
    <row r="28" spans="1:2" s="23" customFormat="1" ht="40.5" customHeight="1" x14ac:dyDescent="0.2">
      <c r="A28" s="20" t="s">
        <v>286</v>
      </c>
      <c r="B28" s="20"/>
    </row>
    <row r="29" spans="1:2" s="23" customFormat="1" x14ac:dyDescent="0.2">
      <c r="A29" s="20"/>
      <c r="B29" s="20"/>
    </row>
    <row r="30" spans="1:2" s="23" customFormat="1" ht="25.5" x14ac:dyDescent="0.2">
      <c r="A30" s="47" t="s">
        <v>182</v>
      </c>
      <c r="B30" s="20"/>
    </row>
    <row r="31" spans="1:2" s="23" customFormat="1" x14ac:dyDescent="0.2">
      <c r="A31" s="47"/>
      <c r="B31" s="20"/>
    </row>
    <row r="32" spans="1:2" s="23" customFormat="1" ht="38.25" x14ac:dyDescent="0.2">
      <c r="A32" s="20" t="s">
        <v>183</v>
      </c>
      <c r="B32" s="20"/>
    </row>
    <row r="33" spans="1:2" s="23" customFormat="1" x14ac:dyDescent="0.2">
      <c r="A33" s="48"/>
      <c r="B33" s="20"/>
    </row>
    <row r="34" spans="1:2" s="23" customFormat="1" x14ac:dyDescent="0.2">
      <c r="A34" s="20" t="s">
        <v>184</v>
      </c>
      <c r="B34" s="20"/>
    </row>
    <row r="35" spans="1:2" s="2" customFormat="1" x14ac:dyDescent="0.2">
      <c r="A35" s="13"/>
    </row>
  </sheetData>
  <pageMargins left="1.1811023622047245" right="0.78740157480314965" top="0.98425196850393704" bottom="0.59055118110236227" header="0.51181102362204722" footer="0.51181102362204722"/>
  <pageSetup paperSize="9" orientation="portrait" r:id="rId1"/>
  <headerFooter>
    <oddFooter>&amp;LH+H Deutschland GmbH&amp;R&amp;A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workbookViewId="0">
      <selection activeCell="K15" sqref="K15"/>
    </sheetView>
  </sheetViews>
  <sheetFormatPr baseColWidth="10" defaultRowHeight="12.75" x14ac:dyDescent="0.2"/>
  <cols>
    <col min="1" max="1" width="14.85546875" style="27" customWidth="1"/>
    <col min="2" max="2" width="14" style="27" customWidth="1"/>
    <col min="3" max="16384" width="11.42578125" style="27"/>
  </cols>
  <sheetData>
    <row r="1" spans="1:6" ht="15.75" x14ac:dyDescent="0.2">
      <c r="A1" s="101" t="s">
        <v>251</v>
      </c>
    </row>
    <row r="4" spans="1:6" ht="15" customHeight="1" x14ac:dyDescent="0.2">
      <c r="A4" s="102" t="s">
        <v>252</v>
      </c>
      <c r="B4" s="155"/>
      <c r="C4" s="155"/>
      <c r="D4" s="155"/>
      <c r="E4" s="155"/>
      <c r="F4" s="156"/>
    </row>
    <row r="6" spans="1:6" ht="15" customHeight="1" x14ac:dyDescent="0.2">
      <c r="A6" s="103" t="s">
        <v>253</v>
      </c>
      <c r="B6" s="163"/>
      <c r="C6" s="163"/>
      <c r="D6" s="163"/>
      <c r="E6" s="163"/>
      <c r="F6" s="164"/>
    </row>
    <row r="7" spans="1:6" ht="15" customHeight="1" x14ac:dyDescent="0.2">
      <c r="A7" s="104" t="s">
        <v>254</v>
      </c>
      <c r="B7" s="159"/>
      <c r="C7" s="159"/>
      <c r="D7" s="159"/>
      <c r="E7" s="159"/>
      <c r="F7" s="165"/>
    </row>
    <row r="8" spans="1:6" ht="15" customHeight="1" x14ac:dyDescent="0.2">
      <c r="A8" s="105" t="s">
        <v>255</v>
      </c>
      <c r="B8" s="166"/>
      <c r="C8" s="166"/>
      <c r="D8" s="166"/>
      <c r="E8" s="166"/>
      <c r="F8" s="167"/>
    </row>
    <row r="11" spans="1:6" ht="15" customHeight="1" x14ac:dyDescent="0.2">
      <c r="A11" s="106" t="s">
        <v>256</v>
      </c>
      <c r="B11" s="157"/>
      <c r="C11" s="157"/>
      <c r="D11" s="157"/>
      <c r="E11" s="157"/>
      <c r="F11" s="158"/>
    </row>
    <row r="12" spans="1:6" ht="15" customHeight="1" x14ac:dyDescent="0.2">
      <c r="A12" s="107" t="s">
        <v>257</v>
      </c>
      <c r="B12" s="159"/>
      <c r="C12" s="159"/>
      <c r="D12" s="159"/>
      <c r="E12" s="159"/>
      <c r="F12" s="160"/>
    </row>
    <row r="13" spans="1:6" ht="15" customHeight="1" x14ac:dyDescent="0.2">
      <c r="A13" s="108" t="s">
        <v>258</v>
      </c>
      <c r="B13" s="161"/>
      <c r="C13" s="161"/>
      <c r="D13" s="161"/>
      <c r="E13" s="161"/>
      <c r="F13" s="162"/>
    </row>
    <row r="16" spans="1:6" ht="15" customHeight="1" x14ac:dyDescent="0.2">
      <c r="A16" s="106" t="s">
        <v>259</v>
      </c>
      <c r="B16" s="157"/>
      <c r="C16" s="157"/>
      <c r="D16" s="157"/>
      <c r="E16" s="157"/>
      <c r="F16" s="158"/>
    </row>
    <row r="17" spans="1:6" ht="15" customHeight="1" x14ac:dyDescent="0.2">
      <c r="A17" s="107" t="s">
        <v>254</v>
      </c>
      <c r="B17" s="159"/>
      <c r="C17" s="159"/>
      <c r="D17" s="159"/>
      <c r="E17" s="159"/>
      <c r="F17" s="160"/>
    </row>
    <row r="18" spans="1:6" ht="15" customHeight="1" x14ac:dyDescent="0.2">
      <c r="A18" s="107" t="s">
        <v>255</v>
      </c>
      <c r="B18" s="159"/>
      <c r="C18" s="159"/>
      <c r="D18" s="159"/>
      <c r="E18" s="159"/>
      <c r="F18" s="160"/>
    </row>
    <row r="19" spans="1:6" ht="15" customHeight="1" x14ac:dyDescent="0.2">
      <c r="A19" s="107" t="s">
        <v>257</v>
      </c>
      <c r="B19" s="159"/>
      <c r="C19" s="159"/>
      <c r="D19" s="159"/>
      <c r="E19" s="159"/>
      <c r="F19" s="160"/>
    </row>
    <row r="20" spans="1:6" ht="15" customHeight="1" x14ac:dyDescent="0.2">
      <c r="A20" s="108" t="s">
        <v>258</v>
      </c>
      <c r="B20" s="161"/>
      <c r="C20" s="161"/>
      <c r="D20" s="161"/>
      <c r="E20" s="161"/>
      <c r="F20" s="162"/>
    </row>
    <row r="23" spans="1:6" ht="15" customHeight="1" x14ac:dyDescent="0.2">
      <c r="A23" s="106" t="s">
        <v>260</v>
      </c>
      <c r="B23" s="157"/>
      <c r="C23" s="157"/>
      <c r="D23" s="157"/>
      <c r="E23" s="157"/>
      <c r="F23" s="158"/>
    </row>
    <row r="24" spans="1:6" ht="15" customHeight="1" x14ac:dyDescent="0.2">
      <c r="A24" s="109" t="s">
        <v>257</v>
      </c>
      <c r="B24" s="159"/>
      <c r="C24" s="159"/>
      <c r="D24" s="159"/>
      <c r="E24" s="159"/>
      <c r="F24" s="160"/>
    </row>
    <row r="25" spans="1:6" ht="15" customHeight="1" x14ac:dyDescent="0.2">
      <c r="A25" s="110" t="s">
        <v>258</v>
      </c>
      <c r="B25" s="161"/>
      <c r="C25" s="161"/>
      <c r="D25" s="161"/>
      <c r="E25" s="161"/>
      <c r="F25" s="162"/>
    </row>
    <row r="28" spans="1:6" ht="15" customHeight="1" x14ac:dyDescent="0.2">
      <c r="A28" s="106" t="s">
        <v>261</v>
      </c>
      <c r="B28" s="157"/>
      <c r="C28" s="157"/>
      <c r="D28" s="157"/>
      <c r="E28" s="157"/>
      <c r="F28" s="158"/>
    </row>
    <row r="29" spans="1:6" ht="15" customHeight="1" x14ac:dyDescent="0.2">
      <c r="A29" s="111"/>
      <c r="B29" s="159"/>
      <c r="C29" s="159"/>
      <c r="D29" s="159"/>
      <c r="E29" s="159"/>
      <c r="F29" s="160"/>
    </row>
    <row r="30" spans="1:6" ht="15" customHeight="1" x14ac:dyDescent="0.2">
      <c r="A30" s="111"/>
      <c r="B30" s="159"/>
      <c r="C30" s="159"/>
      <c r="D30" s="159"/>
      <c r="E30" s="159"/>
      <c r="F30" s="160"/>
    </row>
    <row r="31" spans="1:6" ht="15" customHeight="1" x14ac:dyDescent="0.2">
      <c r="A31" s="112"/>
      <c r="B31" s="161"/>
      <c r="C31" s="161"/>
      <c r="D31" s="161"/>
      <c r="E31" s="161"/>
      <c r="F31" s="162"/>
    </row>
    <row r="34" spans="1:6" s="116" customFormat="1" ht="15" customHeight="1" x14ac:dyDescent="0.2">
      <c r="A34" s="113" t="s">
        <v>262</v>
      </c>
      <c r="B34" s="114"/>
      <c r="C34" s="114"/>
      <c r="D34" s="114"/>
      <c r="E34" s="114"/>
      <c r="F34" s="115"/>
    </row>
    <row r="35" spans="1:6" s="116" customFormat="1" ht="15" x14ac:dyDescent="0.2">
      <c r="A35" s="117"/>
      <c r="B35" s="118"/>
      <c r="C35" s="118"/>
      <c r="D35" s="118"/>
      <c r="E35" s="118"/>
      <c r="F35" s="119"/>
    </row>
    <row r="36" spans="1:6" s="116" customFormat="1" ht="15" customHeight="1" thickBot="1" x14ac:dyDescent="0.25">
      <c r="A36" s="120" t="s">
        <v>274</v>
      </c>
      <c r="B36" s="121"/>
      <c r="C36" s="121"/>
      <c r="D36" s="121"/>
      <c r="E36" s="170">
        <f>'1Plansteine'!G102+'2Planelemente'!G105+'3Thermosteine'!G43+'4Planbauplatten'!G43+'5Innenwandplatten'!G43+'6Innenwandelemente'!G40+'7Systemtrennwände'!G51+'8Öffnungen'!G109+'9Aussenputz'!G113+'10Oberfläche innen'!G23</f>
        <v>0</v>
      </c>
      <c r="F36" s="171"/>
    </row>
    <row r="37" spans="1:6" s="116" customFormat="1" ht="15" customHeight="1" thickTop="1" x14ac:dyDescent="0.2">
      <c r="A37" s="120"/>
      <c r="B37" s="121"/>
      <c r="C37" s="121"/>
      <c r="D37" s="121"/>
    </row>
    <row r="38" spans="1:6" s="116" customFormat="1" ht="15" customHeight="1" thickBot="1" x14ac:dyDescent="0.25">
      <c r="A38" s="120" t="s">
        <v>275</v>
      </c>
      <c r="B38" s="121"/>
      <c r="C38" s="121"/>
      <c r="D38" s="121"/>
      <c r="E38" s="168"/>
      <c r="F38" s="169"/>
    </row>
    <row r="39" spans="1:6" ht="13.5" thickTop="1" x14ac:dyDescent="0.2"/>
    <row r="49" spans="1:4" x14ac:dyDescent="0.2">
      <c r="A49" s="23" t="s">
        <v>276</v>
      </c>
      <c r="D49" s="23" t="s">
        <v>263</v>
      </c>
    </row>
  </sheetData>
  <mergeCells count="18">
    <mergeCell ref="E38:F38"/>
    <mergeCell ref="B23:F23"/>
    <mergeCell ref="B24:F24"/>
    <mergeCell ref="B25:F25"/>
    <mergeCell ref="B28:F31"/>
    <mergeCell ref="E36:F36"/>
    <mergeCell ref="B4:F4"/>
    <mergeCell ref="B16:F16"/>
    <mergeCell ref="B19:F19"/>
    <mergeCell ref="B20:F20"/>
    <mergeCell ref="B17:F17"/>
    <mergeCell ref="B18:F18"/>
    <mergeCell ref="B6:F6"/>
    <mergeCell ref="B7:F7"/>
    <mergeCell ref="B8:F8"/>
    <mergeCell ref="B11:F11"/>
    <mergeCell ref="B12:F12"/>
    <mergeCell ref="B13:F13"/>
  </mergeCells>
  <pageMargins left="0.70866141732283472" right="0.70866141732283472" top="0.78740157480314965" bottom="0.78740157480314965" header="0.31496062992125984" footer="0.31496062992125984"/>
  <pageSetup paperSize="9" orientation="portrait" r:id="rId1"/>
  <headerFooter>
    <oddFooter>&amp;LH+H Deutschland GmbH&amp;RLeistungsverzeichnis</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3"/>
  <sheetViews>
    <sheetView topLeftCell="A37" zoomScaleNormal="100" workbookViewId="0">
      <selection activeCell="A37" sqref="A1:XFD1048576"/>
    </sheetView>
  </sheetViews>
  <sheetFormatPr baseColWidth="10" defaultRowHeight="12.75" x14ac:dyDescent="0.2"/>
  <cols>
    <col min="1" max="1" width="7" style="80" bestFit="1" customWidth="1"/>
    <col min="2" max="2" width="25.7109375" style="23" customWidth="1"/>
    <col min="3" max="3" width="17.7109375" style="78" customWidth="1"/>
    <col min="4" max="16384" width="11.42578125" style="23"/>
  </cols>
  <sheetData>
    <row r="1" spans="1:7" ht="25.5" x14ac:dyDescent="0.2">
      <c r="A1" s="81" t="s">
        <v>51</v>
      </c>
      <c r="B1" s="175" t="s">
        <v>52</v>
      </c>
      <c r="C1" s="176"/>
      <c r="D1" s="16" t="s">
        <v>13</v>
      </c>
      <c r="E1" s="16" t="s">
        <v>12</v>
      </c>
      <c r="F1" s="16" t="s">
        <v>70</v>
      </c>
      <c r="G1" s="22" t="s">
        <v>71</v>
      </c>
    </row>
    <row r="2" spans="1:7" x14ac:dyDescent="0.2">
      <c r="B2" s="17"/>
      <c r="C2" s="28"/>
      <c r="D2" s="18"/>
      <c r="E2" s="18"/>
      <c r="F2" s="18"/>
      <c r="G2" s="18"/>
    </row>
    <row r="3" spans="1:7" x14ac:dyDescent="0.2">
      <c r="A3" s="80">
        <v>1</v>
      </c>
      <c r="B3" s="29" t="s">
        <v>92</v>
      </c>
      <c r="C3" s="30"/>
      <c r="D3" s="19"/>
      <c r="E3" s="19"/>
      <c r="F3" s="19"/>
      <c r="G3" s="19"/>
    </row>
    <row r="4" spans="1:7" x14ac:dyDescent="0.2">
      <c r="B4" s="29"/>
      <c r="C4" s="30"/>
      <c r="D4" s="19"/>
      <c r="E4" s="19"/>
      <c r="F4" s="19"/>
      <c r="G4" s="19"/>
    </row>
    <row r="5" spans="1:7" x14ac:dyDescent="0.2">
      <c r="A5" s="80" t="s">
        <v>15</v>
      </c>
      <c r="B5" s="31" t="s">
        <v>3</v>
      </c>
      <c r="C5" s="34"/>
      <c r="D5" s="19"/>
      <c r="E5" s="19"/>
      <c r="F5" s="19"/>
      <c r="G5" s="19"/>
    </row>
    <row r="6" spans="1:7" x14ac:dyDescent="0.2">
      <c r="B6" s="31"/>
      <c r="C6" s="34"/>
      <c r="D6" s="19"/>
      <c r="E6" s="19"/>
      <c r="F6" s="19"/>
      <c r="G6" s="19"/>
    </row>
    <row r="7" spans="1:7" x14ac:dyDescent="0.2">
      <c r="A7" s="80" t="s">
        <v>19</v>
      </c>
      <c r="B7" s="31" t="s">
        <v>55</v>
      </c>
      <c r="C7" s="122" t="s">
        <v>80</v>
      </c>
      <c r="D7" s="19"/>
      <c r="E7" s="19"/>
      <c r="F7" s="19"/>
      <c r="G7" s="19"/>
    </row>
    <row r="8" spans="1:7" x14ac:dyDescent="0.2">
      <c r="B8" s="31" t="s">
        <v>75</v>
      </c>
      <c r="C8" s="34"/>
      <c r="D8" s="19"/>
      <c r="E8" s="19"/>
      <c r="F8" s="19"/>
      <c r="G8" s="19"/>
    </row>
    <row r="9" spans="1:7" x14ac:dyDescent="0.2">
      <c r="B9" s="31" t="s">
        <v>76</v>
      </c>
      <c r="C9" s="99" t="str">
        <f>VLOOKUP(C7,Listen!$A$1:$B$9,2)</f>
        <v/>
      </c>
      <c r="D9" s="19"/>
      <c r="E9" s="19"/>
      <c r="F9" s="19"/>
      <c r="G9" s="19"/>
    </row>
    <row r="10" spans="1:7" x14ac:dyDescent="0.2">
      <c r="B10" s="31" t="s">
        <v>77</v>
      </c>
      <c r="C10" s="122" t="s">
        <v>80</v>
      </c>
      <c r="D10" s="19"/>
      <c r="E10" s="19"/>
      <c r="F10" s="19"/>
      <c r="G10" s="19"/>
    </row>
    <row r="11" spans="1:7" ht="99" customHeight="1" x14ac:dyDescent="0.2">
      <c r="B11" s="173" t="s">
        <v>317</v>
      </c>
      <c r="C11" s="173"/>
      <c r="D11" s="19"/>
      <c r="E11" s="19"/>
      <c r="F11" s="19"/>
      <c r="G11" s="19"/>
    </row>
    <row r="12" spans="1:7" x14ac:dyDescent="0.2">
      <c r="B12" s="20"/>
      <c r="C12" s="77"/>
      <c r="D12" s="19"/>
      <c r="E12" s="19"/>
      <c r="F12" s="19"/>
      <c r="G12" s="19"/>
    </row>
    <row r="13" spans="1:7" x14ac:dyDescent="0.2">
      <c r="B13" s="20" t="s">
        <v>53</v>
      </c>
      <c r="C13" s="77"/>
      <c r="D13" s="123"/>
      <c r="E13" s="19" t="s">
        <v>20</v>
      </c>
      <c r="F13" s="124"/>
      <c r="G13" s="25">
        <f>D13*F13</f>
        <v>0</v>
      </c>
    </row>
    <row r="14" spans="1:7" x14ac:dyDescent="0.2">
      <c r="B14" s="20"/>
      <c r="C14" s="77"/>
      <c r="D14" s="19"/>
      <c r="E14" s="19"/>
      <c r="F14" s="19"/>
      <c r="G14" s="19"/>
    </row>
    <row r="15" spans="1:7" x14ac:dyDescent="0.2">
      <c r="B15" s="20" t="s">
        <v>54</v>
      </c>
      <c r="C15" s="77"/>
      <c r="D15" s="123"/>
      <c r="E15" s="19" t="s">
        <v>20</v>
      </c>
      <c r="F15" s="124"/>
      <c r="G15" s="25">
        <f>D15*F15</f>
        <v>0</v>
      </c>
    </row>
    <row r="18" spans="1:7" x14ac:dyDescent="0.2">
      <c r="A18" s="80" t="s">
        <v>21</v>
      </c>
      <c r="B18" s="31" t="s">
        <v>55</v>
      </c>
      <c r="C18" s="122" t="s">
        <v>80</v>
      </c>
    </row>
    <row r="19" spans="1:7" x14ac:dyDescent="0.2">
      <c r="B19" s="31" t="s">
        <v>75</v>
      </c>
      <c r="C19" s="34"/>
    </row>
    <row r="20" spans="1:7" x14ac:dyDescent="0.2">
      <c r="B20" s="31" t="s">
        <v>76</v>
      </c>
      <c r="C20" s="99" t="str">
        <f>VLOOKUP(C18,Listen!$A$1:$B$9,2)</f>
        <v/>
      </c>
    </row>
    <row r="21" spans="1:7" x14ac:dyDescent="0.2">
      <c r="B21" s="31" t="s">
        <v>77</v>
      </c>
      <c r="C21" s="122" t="s">
        <v>80</v>
      </c>
      <c r="E21" s="100"/>
    </row>
    <row r="22" spans="1:7" x14ac:dyDescent="0.2">
      <c r="B22" s="172" t="s">
        <v>81</v>
      </c>
      <c r="C22" s="172"/>
    </row>
    <row r="24" spans="1:7" x14ac:dyDescent="0.2">
      <c r="B24" s="20" t="s">
        <v>53</v>
      </c>
      <c r="C24" s="77"/>
      <c r="D24" s="123"/>
      <c r="E24" s="19" t="s">
        <v>20</v>
      </c>
      <c r="F24" s="124"/>
      <c r="G24" s="25">
        <f>D24*F24</f>
        <v>0</v>
      </c>
    </row>
    <row r="25" spans="1:7" x14ac:dyDescent="0.2">
      <c r="B25" s="20"/>
      <c r="C25" s="77"/>
      <c r="D25" s="19"/>
      <c r="E25" s="19"/>
      <c r="F25" s="19"/>
      <c r="G25" s="19"/>
    </row>
    <row r="26" spans="1:7" x14ac:dyDescent="0.2">
      <c r="B26" s="20" t="s">
        <v>54</v>
      </c>
      <c r="C26" s="77"/>
      <c r="D26" s="123"/>
      <c r="E26" s="19" t="s">
        <v>20</v>
      </c>
      <c r="F26" s="124"/>
      <c r="G26" s="25">
        <f>D26*F26</f>
        <v>0</v>
      </c>
    </row>
    <row r="29" spans="1:7" x14ac:dyDescent="0.2">
      <c r="A29" s="80" t="s">
        <v>22</v>
      </c>
      <c r="B29" s="31" t="s">
        <v>55</v>
      </c>
      <c r="C29" s="122" t="s">
        <v>80</v>
      </c>
      <c r="E29" s="100"/>
    </row>
    <row r="30" spans="1:7" x14ac:dyDescent="0.2">
      <c r="B30" s="31" t="s">
        <v>75</v>
      </c>
      <c r="C30" s="34"/>
    </row>
    <row r="31" spans="1:7" x14ac:dyDescent="0.2">
      <c r="B31" s="31" t="s">
        <v>76</v>
      </c>
      <c r="C31" s="99" t="str">
        <f>VLOOKUP(C29,Listen!$A$1:$B$9,2)</f>
        <v/>
      </c>
    </row>
    <row r="32" spans="1:7" x14ac:dyDescent="0.2">
      <c r="B32" s="31" t="s">
        <v>77</v>
      </c>
      <c r="C32" s="122" t="s">
        <v>80</v>
      </c>
      <c r="E32" s="100"/>
    </row>
    <row r="33" spans="1:7" x14ac:dyDescent="0.2">
      <c r="B33" s="172" t="s">
        <v>81</v>
      </c>
      <c r="C33" s="172"/>
    </row>
    <row r="35" spans="1:7" x14ac:dyDescent="0.2">
      <c r="B35" s="20" t="s">
        <v>53</v>
      </c>
      <c r="C35" s="77"/>
      <c r="D35" s="123"/>
      <c r="E35" s="19" t="s">
        <v>20</v>
      </c>
      <c r="F35" s="124"/>
      <c r="G35" s="25">
        <f>D35*F35</f>
        <v>0</v>
      </c>
    </row>
    <row r="36" spans="1:7" x14ac:dyDescent="0.2">
      <c r="B36" s="20"/>
      <c r="C36" s="77"/>
      <c r="D36" s="19"/>
      <c r="E36" s="19"/>
      <c r="F36" s="19"/>
      <c r="G36" s="19"/>
    </row>
    <row r="37" spans="1:7" x14ac:dyDescent="0.2">
      <c r="B37" s="20" t="s">
        <v>54</v>
      </c>
      <c r="C37" s="77"/>
      <c r="D37" s="123"/>
      <c r="E37" s="19" t="s">
        <v>20</v>
      </c>
      <c r="F37" s="124"/>
      <c r="G37" s="25">
        <f>D37*F37</f>
        <v>0</v>
      </c>
    </row>
    <row r="38" spans="1:7" x14ac:dyDescent="0.2">
      <c r="B38" s="20"/>
      <c r="C38" s="77"/>
      <c r="D38" s="26"/>
      <c r="E38" s="19"/>
      <c r="F38" s="26"/>
      <c r="G38" s="26"/>
    </row>
    <row r="39" spans="1:7" x14ac:dyDescent="0.2">
      <c r="B39" s="20"/>
      <c r="C39" s="77"/>
      <c r="D39" s="26"/>
      <c r="E39" s="19"/>
      <c r="F39" s="26"/>
      <c r="G39" s="26"/>
    </row>
    <row r="40" spans="1:7" x14ac:dyDescent="0.2">
      <c r="A40" s="80" t="s">
        <v>16</v>
      </c>
      <c r="B40" s="31" t="s">
        <v>23</v>
      </c>
      <c r="C40" s="34"/>
    </row>
    <row r="42" spans="1:7" x14ac:dyDescent="0.2">
      <c r="A42" s="80" t="s">
        <v>69</v>
      </c>
      <c r="B42" s="31" t="s">
        <v>55</v>
      </c>
      <c r="C42" s="122" t="s">
        <v>80</v>
      </c>
      <c r="D42" s="19"/>
      <c r="E42" s="19"/>
      <c r="F42" s="19"/>
      <c r="G42" s="19"/>
    </row>
    <row r="43" spans="1:7" x14ac:dyDescent="0.2">
      <c r="B43" s="31" t="s">
        <v>75</v>
      </c>
      <c r="C43" s="34"/>
      <c r="D43" s="19"/>
      <c r="E43" s="19"/>
      <c r="F43" s="19"/>
      <c r="G43" s="19"/>
    </row>
    <row r="44" spans="1:7" x14ac:dyDescent="0.2">
      <c r="B44" s="31" t="s">
        <v>76</v>
      </c>
      <c r="C44" s="99" t="str">
        <f>VLOOKUP(C42,Listen!$A$1:$B$9,2)</f>
        <v/>
      </c>
      <c r="D44" s="19"/>
      <c r="E44" s="19"/>
      <c r="F44" s="19"/>
      <c r="G44" s="19"/>
    </row>
    <row r="45" spans="1:7" x14ac:dyDescent="0.2">
      <c r="B45" s="31" t="s">
        <v>77</v>
      </c>
      <c r="C45" s="122" t="s">
        <v>80</v>
      </c>
      <c r="D45" s="19"/>
      <c r="E45" s="19"/>
      <c r="F45" s="19"/>
      <c r="G45" s="19"/>
    </row>
    <row r="46" spans="1:7" ht="99" customHeight="1" x14ac:dyDescent="0.2">
      <c r="B46" s="173" t="s">
        <v>317</v>
      </c>
      <c r="C46" s="173"/>
      <c r="D46" s="19"/>
      <c r="E46" s="19"/>
      <c r="F46" s="19"/>
      <c r="G46" s="19"/>
    </row>
    <row r="47" spans="1:7" x14ac:dyDescent="0.2">
      <c r="B47" s="20"/>
      <c r="C47" s="77"/>
      <c r="D47" s="19"/>
      <c r="E47" s="19"/>
      <c r="F47" s="19"/>
      <c r="G47" s="19"/>
    </row>
    <row r="48" spans="1:7" x14ac:dyDescent="0.2">
      <c r="B48" s="20" t="s">
        <v>53</v>
      </c>
      <c r="C48" s="77"/>
      <c r="D48" s="123"/>
      <c r="E48" s="19" t="s">
        <v>20</v>
      </c>
      <c r="F48" s="124"/>
      <c r="G48" s="25">
        <f>D48*F48</f>
        <v>0</v>
      </c>
    </row>
    <row r="49" spans="1:7" x14ac:dyDescent="0.2">
      <c r="B49" s="20"/>
      <c r="C49" s="77"/>
      <c r="D49" s="19"/>
      <c r="E49" s="19"/>
      <c r="F49" s="19"/>
      <c r="G49" s="19"/>
    </row>
    <row r="50" spans="1:7" x14ac:dyDescent="0.2">
      <c r="B50" s="20" t="s">
        <v>54</v>
      </c>
      <c r="C50" s="77"/>
      <c r="D50" s="123"/>
      <c r="E50" s="19" t="s">
        <v>20</v>
      </c>
      <c r="F50" s="124"/>
      <c r="G50" s="25">
        <f>D50*F50</f>
        <v>0</v>
      </c>
    </row>
    <row r="53" spans="1:7" x14ac:dyDescent="0.2">
      <c r="A53" s="80" t="s">
        <v>24</v>
      </c>
      <c r="B53" s="31" t="s">
        <v>55</v>
      </c>
      <c r="C53" s="122" t="s">
        <v>80</v>
      </c>
    </row>
    <row r="54" spans="1:7" x14ac:dyDescent="0.2">
      <c r="B54" s="31" t="s">
        <v>75</v>
      </c>
      <c r="C54" s="34"/>
    </row>
    <row r="55" spans="1:7" x14ac:dyDescent="0.2">
      <c r="B55" s="31" t="s">
        <v>76</v>
      </c>
      <c r="C55" s="99" t="str">
        <f>VLOOKUP(C53,Listen!$A$1:$B$9,2)</f>
        <v/>
      </c>
    </row>
    <row r="56" spans="1:7" x14ac:dyDescent="0.2">
      <c r="B56" s="31" t="s">
        <v>77</v>
      </c>
      <c r="C56" s="122" t="s">
        <v>80</v>
      </c>
    </row>
    <row r="57" spans="1:7" x14ac:dyDescent="0.2">
      <c r="B57" s="172" t="s">
        <v>81</v>
      </c>
      <c r="C57" s="172"/>
    </row>
    <row r="59" spans="1:7" x14ac:dyDescent="0.2">
      <c r="B59" s="20" t="s">
        <v>53</v>
      </c>
      <c r="C59" s="77"/>
      <c r="D59" s="123"/>
      <c r="E59" s="19" t="s">
        <v>20</v>
      </c>
      <c r="F59" s="124"/>
      <c r="G59" s="25">
        <f>D59*F59</f>
        <v>0</v>
      </c>
    </row>
    <row r="60" spans="1:7" x14ac:dyDescent="0.2">
      <c r="B60" s="20"/>
      <c r="C60" s="77"/>
      <c r="D60" s="19"/>
      <c r="E60" s="19"/>
      <c r="F60" s="19"/>
      <c r="G60" s="19"/>
    </row>
    <row r="61" spans="1:7" x14ac:dyDescent="0.2">
      <c r="B61" s="20" t="s">
        <v>54</v>
      </c>
      <c r="C61" s="77"/>
      <c r="D61" s="123"/>
      <c r="E61" s="19" t="s">
        <v>20</v>
      </c>
      <c r="F61" s="124"/>
      <c r="G61" s="25">
        <f>D61*F61</f>
        <v>0</v>
      </c>
    </row>
    <row r="64" spans="1:7" x14ac:dyDescent="0.2">
      <c r="A64" s="80" t="s">
        <v>82</v>
      </c>
      <c r="B64" s="31" t="s">
        <v>55</v>
      </c>
      <c r="C64" s="122" t="s">
        <v>80</v>
      </c>
    </row>
    <row r="65" spans="1:7" x14ac:dyDescent="0.2">
      <c r="B65" s="31" t="s">
        <v>75</v>
      </c>
      <c r="C65" s="34"/>
    </row>
    <row r="66" spans="1:7" x14ac:dyDescent="0.2">
      <c r="B66" s="31" t="s">
        <v>76</v>
      </c>
      <c r="C66" s="99" t="str">
        <f>VLOOKUP(C64,Listen!$A$1:$B$9,2)</f>
        <v/>
      </c>
    </row>
    <row r="67" spans="1:7" x14ac:dyDescent="0.2">
      <c r="B67" s="31" t="s">
        <v>77</v>
      </c>
      <c r="C67" s="122" t="s">
        <v>80</v>
      </c>
    </row>
    <row r="68" spans="1:7" x14ac:dyDescent="0.2">
      <c r="B68" s="172" t="s">
        <v>81</v>
      </c>
      <c r="C68" s="172"/>
    </row>
    <row r="70" spans="1:7" x14ac:dyDescent="0.2">
      <c r="B70" s="20" t="s">
        <v>53</v>
      </c>
      <c r="C70" s="77"/>
      <c r="D70" s="123"/>
      <c r="E70" s="19" t="s">
        <v>20</v>
      </c>
      <c r="F70" s="124"/>
      <c r="G70" s="25">
        <f>D70*F70</f>
        <v>0</v>
      </c>
    </row>
    <row r="71" spans="1:7" x14ac:dyDescent="0.2">
      <c r="B71" s="20"/>
      <c r="C71" s="77"/>
      <c r="D71" s="19"/>
      <c r="E71" s="19"/>
      <c r="F71" s="19"/>
      <c r="G71" s="19"/>
    </row>
    <row r="72" spans="1:7" x14ac:dyDescent="0.2">
      <c r="B72" s="20" t="s">
        <v>54</v>
      </c>
      <c r="C72" s="77"/>
      <c r="D72" s="123"/>
      <c r="E72" s="19" t="s">
        <v>20</v>
      </c>
      <c r="F72" s="124"/>
      <c r="G72" s="25">
        <f>D72*F72</f>
        <v>0</v>
      </c>
    </row>
    <row r="73" spans="1:7" s="33" customFormat="1" x14ac:dyDescent="0.2">
      <c r="A73" s="80"/>
      <c r="B73" s="17"/>
      <c r="C73" s="28"/>
      <c r="D73" s="26"/>
      <c r="E73" s="18"/>
      <c r="F73" s="25"/>
      <c r="G73" s="25"/>
    </row>
    <row r="74" spans="1:7" s="33" customFormat="1" x14ac:dyDescent="0.2">
      <c r="A74" s="80"/>
      <c r="B74" s="17"/>
      <c r="C74" s="28"/>
      <c r="D74" s="26"/>
      <c r="E74" s="18"/>
      <c r="F74" s="25"/>
      <c r="G74" s="25"/>
    </row>
    <row r="75" spans="1:7" x14ac:dyDescent="0.2">
      <c r="A75" s="80" t="s">
        <v>17</v>
      </c>
      <c r="B75" s="31" t="s">
        <v>26</v>
      </c>
      <c r="C75" s="34"/>
    </row>
    <row r="77" spans="1:7" x14ac:dyDescent="0.2">
      <c r="A77" s="80" t="s">
        <v>25</v>
      </c>
      <c r="B77" s="31" t="s">
        <v>55</v>
      </c>
      <c r="C77" s="122" t="s">
        <v>80</v>
      </c>
      <c r="D77" s="19"/>
      <c r="E77" s="19"/>
      <c r="F77" s="19"/>
      <c r="G77" s="19"/>
    </row>
    <row r="78" spans="1:7" x14ac:dyDescent="0.2">
      <c r="B78" s="31" t="s">
        <v>75</v>
      </c>
      <c r="C78" s="34"/>
      <c r="D78" s="19"/>
      <c r="E78" s="19"/>
      <c r="F78" s="19"/>
      <c r="G78" s="19"/>
    </row>
    <row r="79" spans="1:7" x14ac:dyDescent="0.2">
      <c r="B79" s="31" t="s">
        <v>76</v>
      </c>
      <c r="C79" s="99" t="str">
        <f>VLOOKUP(C77,Listen!$A$1:$B$9,2)</f>
        <v/>
      </c>
      <c r="D79" s="19"/>
      <c r="E79" s="19"/>
      <c r="F79" s="19"/>
      <c r="G79" s="19"/>
    </row>
    <row r="80" spans="1:7" x14ac:dyDescent="0.2">
      <c r="B80" s="31" t="s">
        <v>77</v>
      </c>
      <c r="C80" s="122" t="s">
        <v>80</v>
      </c>
      <c r="D80" s="19"/>
      <c r="E80" s="19"/>
      <c r="F80" s="19"/>
      <c r="G80" s="19"/>
    </row>
    <row r="81" spans="1:7" ht="102" customHeight="1" x14ac:dyDescent="0.2">
      <c r="B81" s="173" t="s">
        <v>318</v>
      </c>
      <c r="C81" s="173"/>
      <c r="D81" s="19"/>
      <c r="E81" s="19"/>
      <c r="F81" s="19"/>
      <c r="G81" s="19"/>
    </row>
    <row r="82" spans="1:7" ht="36" customHeight="1" x14ac:dyDescent="0.2">
      <c r="B82" s="174" t="s">
        <v>319</v>
      </c>
      <c r="C82" s="174"/>
      <c r="D82" s="19"/>
      <c r="E82" s="19"/>
      <c r="F82" s="19"/>
      <c r="G82" s="19"/>
    </row>
    <row r="83" spans="1:7" x14ac:dyDescent="0.2">
      <c r="B83" s="20"/>
      <c r="C83" s="77"/>
      <c r="D83" s="19"/>
      <c r="E83" s="19"/>
      <c r="F83" s="19"/>
      <c r="G83" s="19"/>
    </row>
    <row r="84" spans="1:7" x14ac:dyDescent="0.2">
      <c r="B84" s="20" t="s">
        <v>53</v>
      </c>
      <c r="C84" s="77"/>
      <c r="D84" s="123"/>
      <c r="E84" s="19" t="s">
        <v>20</v>
      </c>
      <c r="F84" s="124"/>
      <c r="G84" s="25">
        <f>D84*F84</f>
        <v>0</v>
      </c>
    </row>
    <row r="85" spans="1:7" x14ac:dyDescent="0.2">
      <c r="B85" s="20"/>
      <c r="C85" s="77"/>
      <c r="D85" s="19"/>
      <c r="E85" s="19"/>
      <c r="F85" s="19"/>
      <c r="G85" s="19"/>
    </row>
    <row r="86" spans="1:7" x14ac:dyDescent="0.2">
      <c r="B86" s="20" t="s">
        <v>54</v>
      </c>
      <c r="C86" s="77"/>
      <c r="D86" s="123"/>
      <c r="E86" s="19" t="s">
        <v>20</v>
      </c>
      <c r="F86" s="124"/>
      <c r="G86" s="25">
        <f>D86*F86</f>
        <v>0</v>
      </c>
    </row>
    <row r="89" spans="1:7" x14ac:dyDescent="0.2">
      <c r="A89" s="80" t="s">
        <v>1</v>
      </c>
      <c r="B89" s="23" t="s">
        <v>83</v>
      </c>
    </row>
    <row r="91" spans="1:7" x14ac:dyDescent="0.2">
      <c r="A91" s="80" t="s">
        <v>0</v>
      </c>
      <c r="B91" s="31" t="s">
        <v>55</v>
      </c>
      <c r="C91" s="122" t="s">
        <v>80</v>
      </c>
    </row>
    <row r="92" spans="1:7" x14ac:dyDescent="0.2">
      <c r="B92" s="31" t="s">
        <v>75</v>
      </c>
      <c r="C92" s="34"/>
    </row>
    <row r="93" spans="1:7" x14ac:dyDescent="0.2">
      <c r="B93" s="31" t="s">
        <v>76</v>
      </c>
      <c r="C93" s="99" t="str">
        <f>VLOOKUP(C91,Listen!$A$1:$B$9,2)</f>
        <v/>
      </c>
    </row>
    <row r="94" spans="1:7" x14ac:dyDescent="0.2">
      <c r="B94" s="31" t="s">
        <v>77</v>
      </c>
      <c r="C94" s="122" t="s">
        <v>80</v>
      </c>
    </row>
    <row r="95" spans="1:7" ht="99" customHeight="1" x14ac:dyDescent="0.2">
      <c r="B95" s="173" t="s">
        <v>317</v>
      </c>
      <c r="C95" s="173"/>
    </row>
    <row r="96" spans="1:7" ht="72" customHeight="1" x14ac:dyDescent="0.2">
      <c r="B96" s="173" t="s">
        <v>84</v>
      </c>
      <c r="C96" s="173"/>
    </row>
    <row r="98" spans="1:7" x14ac:dyDescent="0.2">
      <c r="B98" s="20" t="s">
        <v>53</v>
      </c>
      <c r="C98" s="77"/>
      <c r="D98" s="123"/>
      <c r="E98" s="19" t="s">
        <v>20</v>
      </c>
      <c r="F98" s="124"/>
      <c r="G98" s="25">
        <f>D98*F98</f>
        <v>0</v>
      </c>
    </row>
    <row r="99" spans="1:7" x14ac:dyDescent="0.2">
      <c r="B99" s="20"/>
      <c r="C99" s="77"/>
      <c r="D99" s="19"/>
      <c r="E99" s="19"/>
      <c r="F99" s="19"/>
      <c r="G99" s="19"/>
    </row>
    <row r="100" spans="1:7" x14ac:dyDescent="0.2">
      <c r="B100" s="20" t="s">
        <v>54</v>
      </c>
      <c r="C100" s="77"/>
      <c r="D100" s="123"/>
      <c r="E100" s="19" t="s">
        <v>20</v>
      </c>
      <c r="F100" s="124"/>
      <c r="G100" s="25">
        <f>D100*F100</f>
        <v>0</v>
      </c>
    </row>
    <row r="102" spans="1:7" x14ac:dyDescent="0.2">
      <c r="A102" s="82" t="s">
        <v>264</v>
      </c>
      <c r="G102" s="74">
        <f>SUM(G2:G101)</f>
        <v>0</v>
      </c>
    </row>
    <row r="103" spans="1:7" x14ac:dyDescent="0.2">
      <c r="E103" s="100"/>
    </row>
  </sheetData>
  <mergeCells count="11">
    <mergeCell ref="B11:C11"/>
    <mergeCell ref="B1:C1"/>
    <mergeCell ref="B22:C22"/>
    <mergeCell ref="B33:C33"/>
    <mergeCell ref="B46:C46"/>
    <mergeCell ref="B57:C57"/>
    <mergeCell ref="B68:C68"/>
    <mergeCell ref="B95:C95"/>
    <mergeCell ref="B96:C96"/>
    <mergeCell ref="B81:C81"/>
    <mergeCell ref="B82:C82"/>
  </mergeCells>
  <pageMargins left="1.1811023622047243" right="0.78740157480314965" top="0.98425196850393704" bottom="0.59055118110236215" header="0.51181102362204722" footer="0.51181102362204722"/>
  <pageSetup paperSize="9" scale="85" orientation="portrait" r:id="rId1"/>
  <headerFooter>
    <oddFooter>&amp;LH+H Deutschland GmbH&amp;R&amp;A</oddFooter>
  </headerFooter>
  <rowBreaks count="2" manualBreakCount="2">
    <brk id="39" max="16383" man="1"/>
    <brk id="88" max="16383"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Listen!$A$1:$A$9</xm:f>
          </x14:formula1>
          <xm:sqref>C7</xm:sqref>
        </x14:dataValidation>
        <x14:dataValidation type="list" allowBlank="1" showInputMessage="1" showErrorMessage="1">
          <x14:formula1>
            <xm:f>Listen!$G$1:$G$11</xm:f>
          </x14:formula1>
          <xm:sqref>C10 C21 C32 C45 C56 C67 C80 C94</xm:sqref>
        </x14:dataValidation>
        <x14:dataValidation type="list" allowBlank="1" showInputMessage="1" showErrorMessage="1">
          <x14:formula1>
            <xm:f>Listen!$A$1:$A$9</xm:f>
          </x14:formula1>
          <xm:sqref>C18 C29 C42 C53 C64 C77 C91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5"/>
  <sheetViews>
    <sheetView topLeftCell="A88" zoomScaleNormal="100" workbookViewId="0">
      <selection activeCell="I98" sqref="I98"/>
    </sheetView>
  </sheetViews>
  <sheetFormatPr baseColWidth="10" defaultRowHeight="12.75" x14ac:dyDescent="0.2"/>
  <cols>
    <col min="1" max="1" width="7" style="80" bestFit="1" customWidth="1"/>
    <col min="2" max="2" width="25.7109375" style="23" customWidth="1"/>
    <col min="3" max="3" width="17.7109375" style="78" customWidth="1"/>
    <col min="4" max="16384" width="11.42578125" style="23"/>
  </cols>
  <sheetData>
    <row r="1" spans="1:7" ht="25.5" x14ac:dyDescent="0.2">
      <c r="A1" s="81" t="s">
        <v>51</v>
      </c>
      <c r="B1" s="175" t="s">
        <v>52</v>
      </c>
      <c r="C1" s="176"/>
      <c r="D1" s="16" t="s">
        <v>13</v>
      </c>
      <c r="E1" s="16" t="s">
        <v>12</v>
      </c>
      <c r="F1" s="16" t="s">
        <v>70</v>
      </c>
      <c r="G1" s="22" t="s">
        <v>71</v>
      </c>
    </row>
    <row r="2" spans="1:7" x14ac:dyDescent="0.2">
      <c r="B2" s="17"/>
      <c r="C2" s="28"/>
      <c r="D2" s="18"/>
      <c r="E2" s="18"/>
      <c r="F2" s="18"/>
      <c r="G2" s="18"/>
    </row>
    <row r="3" spans="1:7" x14ac:dyDescent="0.2">
      <c r="A3" s="80" t="s">
        <v>277</v>
      </c>
      <c r="B3" s="29" t="s">
        <v>59</v>
      </c>
      <c r="C3" s="30"/>
      <c r="D3" s="19"/>
      <c r="E3" s="19"/>
      <c r="F3" s="19"/>
      <c r="G3" s="19"/>
    </row>
    <row r="4" spans="1:7" x14ac:dyDescent="0.2">
      <c r="B4" s="29"/>
      <c r="C4" s="30"/>
      <c r="D4" s="19"/>
      <c r="E4" s="19"/>
      <c r="F4" s="19"/>
      <c r="G4" s="19"/>
    </row>
    <row r="5" spans="1:7" x14ac:dyDescent="0.2">
      <c r="A5" s="80" t="s">
        <v>4</v>
      </c>
      <c r="B5" s="31" t="s">
        <v>3</v>
      </c>
      <c r="C5" s="34"/>
      <c r="D5" s="19"/>
      <c r="E5" s="19"/>
      <c r="F5" s="19"/>
      <c r="G5" s="19"/>
    </row>
    <row r="6" spans="1:7" x14ac:dyDescent="0.2">
      <c r="B6" s="31"/>
      <c r="C6" s="34"/>
      <c r="D6" s="19"/>
      <c r="E6" s="19"/>
      <c r="F6" s="19"/>
      <c r="G6" s="19"/>
    </row>
    <row r="7" spans="1:7" x14ac:dyDescent="0.2">
      <c r="A7" s="80" t="s">
        <v>27</v>
      </c>
      <c r="B7" s="31" t="s">
        <v>93</v>
      </c>
      <c r="C7" s="122" t="s">
        <v>80</v>
      </c>
      <c r="D7" s="19"/>
      <c r="E7" s="19"/>
      <c r="F7" s="19"/>
      <c r="G7" s="19"/>
    </row>
    <row r="8" spans="1:7" x14ac:dyDescent="0.2">
      <c r="B8" s="31" t="s">
        <v>75</v>
      </c>
      <c r="C8" s="34"/>
      <c r="D8" s="19"/>
      <c r="E8" s="19"/>
      <c r="F8" s="19"/>
      <c r="G8" s="19"/>
    </row>
    <row r="9" spans="1:7" x14ac:dyDescent="0.2">
      <c r="B9" s="31" t="s">
        <v>76</v>
      </c>
      <c r="C9" s="99" t="str">
        <f>VLOOKUP(C7,Listen!$A$16:$B$21,2)</f>
        <v/>
      </c>
      <c r="D9" s="19"/>
      <c r="E9" s="19"/>
      <c r="F9" s="19"/>
      <c r="G9" s="19"/>
    </row>
    <row r="10" spans="1:7" x14ac:dyDescent="0.2">
      <c r="B10" s="31" t="s">
        <v>77</v>
      </c>
      <c r="C10" s="122" t="s">
        <v>80</v>
      </c>
      <c r="D10" s="19"/>
      <c r="E10" s="19"/>
      <c r="F10" s="19"/>
      <c r="G10" s="19"/>
    </row>
    <row r="11" spans="1:7" ht="103.5" customHeight="1" x14ac:dyDescent="0.2">
      <c r="B11" s="173" t="s">
        <v>320</v>
      </c>
      <c r="C11" s="173"/>
      <c r="D11" s="19"/>
      <c r="E11" s="19"/>
      <c r="F11" s="19"/>
      <c r="G11" s="19"/>
    </row>
    <row r="12" spans="1:7" ht="53.25" customHeight="1" x14ac:dyDescent="0.2">
      <c r="B12" s="173" t="s">
        <v>287</v>
      </c>
      <c r="C12" s="173"/>
      <c r="D12" s="19"/>
      <c r="E12" s="19"/>
      <c r="F12" s="19"/>
    </row>
    <row r="13" spans="1:7" x14ac:dyDescent="0.2">
      <c r="B13" s="20"/>
      <c r="C13" s="77"/>
      <c r="D13" s="19"/>
      <c r="E13" s="19"/>
      <c r="F13" s="19"/>
      <c r="G13" s="19"/>
    </row>
    <row r="14" spans="1:7" x14ac:dyDescent="0.2">
      <c r="B14" s="20" t="s">
        <v>53</v>
      </c>
      <c r="C14" s="77"/>
      <c r="D14" s="123"/>
      <c r="E14" s="19" t="s">
        <v>20</v>
      </c>
      <c r="F14" s="124"/>
      <c r="G14" s="25">
        <f>D14*F14</f>
        <v>0</v>
      </c>
    </row>
    <row r="15" spans="1:7" x14ac:dyDescent="0.2">
      <c r="B15" s="20"/>
      <c r="C15" s="77"/>
      <c r="D15" s="19"/>
      <c r="E15" s="19"/>
      <c r="F15" s="19"/>
      <c r="G15" s="19"/>
    </row>
    <row r="16" spans="1:7" x14ac:dyDescent="0.2">
      <c r="B16" s="20" t="s">
        <v>54</v>
      </c>
      <c r="C16" s="77"/>
      <c r="D16" s="123"/>
      <c r="E16" s="19" t="s">
        <v>20</v>
      </c>
      <c r="F16" s="124"/>
      <c r="G16" s="25">
        <f>D16*F16</f>
        <v>0</v>
      </c>
    </row>
    <row r="19" spans="1:7" x14ac:dyDescent="0.2">
      <c r="A19" s="80" t="s">
        <v>29</v>
      </c>
      <c r="B19" s="31" t="s">
        <v>93</v>
      </c>
      <c r="C19" s="122" t="s">
        <v>80</v>
      </c>
    </row>
    <row r="20" spans="1:7" x14ac:dyDescent="0.2">
      <c r="B20" s="31" t="s">
        <v>75</v>
      </c>
      <c r="C20" s="34"/>
    </row>
    <row r="21" spans="1:7" x14ac:dyDescent="0.2">
      <c r="B21" s="31" t="s">
        <v>76</v>
      </c>
      <c r="C21" s="99" t="str">
        <f>VLOOKUP(C19,Listen!$A$16:$B$21,2)</f>
        <v/>
      </c>
    </row>
    <row r="22" spans="1:7" x14ac:dyDescent="0.2">
      <c r="B22" s="31" t="s">
        <v>77</v>
      </c>
      <c r="C22" s="122" t="s">
        <v>80</v>
      </c>
    </row>
    <row r="23" spans="1:7" x14ac:dyDescent="0.2">
      <c r="B23" s="172" t="s">
        <v>81</v>
      </c>
      <c r="C23" s="172"/>
    </row>
    <row r="25" spans="1:7" x14ac:dyDescent="0.2">
      <c r="B25" s="20" t="s">
        <v>53</v>
      </c>
      <c r="C25" s="77"/>
      <c r="D25" s="123"/>
      <c r="E25" s="19" t="s">
        <v>20</v>
      </c>
      <c r="F25" s="124"/>
      <c r="G25" s="25">
        <f>D25*F25</f>
        <v>0</v>
      </c>
    </row>
    <row r="26" spans="1:7" x14ac:dyDescent="0.2">
      <c r="B26" s="20"/>
      <c r="C26" s="77"/>
      <c r="D26" s="19"/>
      <c r="E26" s="19"/>
      <c r="F26" s="19"/>
      <c r="G26" s="19"/>
    </row>
    <row r="27" spans="1:7" x14ac:dyDescent="0.2">
      <c r="B27" s="20" t="s">
        <v>54</v>
      </c>
      <c r="C27" s="77"/>
      <c r="D27" s="123"/>
      <c r="E27" s="19" t="s">
        <v>20</v>
      </c>
      <c r="F27" s="124"/>
      <c r="G27" s="25">
        <f>D27*F27</f>
        <v>0</v>
      </c>
    </row>
    <row r="30" spans="1:7" x14ac:dyDescent="0.2">
      <c r="A30" s="80" t="s">
        <v>191</v>
      </c>
      <c r="B30" s="31" t="s">
        <v>93</v>
      </c>
      <c r="C30" s="122" t="s">
        <v>80</v>
      </c>
    </row>
    <row r="31" spans="1:7" x14ac:dyDescent="0.2">
      <c r="B31" s="31" t="s">
        <v>75</v>
      </c>
      <c r="C31" s="34"/>
    </row>
    <row r="32" spans="1:7" x14ac:dyDescent="0.2">
      <c r="B32" s="31" t="s">
        <v>76</v>
      </c>
      <c r="C32" s="99" t="str">
        <f>VLOOKUP(C30,Listen!$A$16:$B$21,2)</f>
        <v/>
      </c>
    </row>
    <row r="33" spans="1:7" x14ac:dyDescent="0.2">
      <c r="B33" s="31" t="s">
        <v>77</v>
      </c>
      <c r="C33" s="122" t="s">
        <v>80</v>
      </c>
    </row>
    <row r="34" spans="1:7" x14ac:dyDescent="0.2">
      <c r="B34" s="172" t="s">
        <v>81</v>
      </c>
      <c r="C34" s="172"/>
    </row>
    <row r="36" spans="1:7" x14ac:dyDescent="0.2">
      <c r="B36" s="20" t="s">
        <v>53</v>
      </c>
      <c r="C36" s="77"/>
      <c r="D36" s="123"/>
      <c r="E36" s="19" t="s">
        <v>20</v>
      </c>
      <c r="F36" s="124"/>
      <c r="G36" s="25">
        <f>D36*F36</f>
        <v>0</v>
      </c>
    </row>
    <row r="37" spans="1:7" x14ac:dyDescent="0.2">
      <c r="B37" s="20"/>
      <c r="C37" s="77"/>
      <c r="D37" s="19"/>
      <c r="E37" s="19"/>
      <c r="F37" s="19"/>
      <c r="G37" s="19"/>
    </row>
    <row r="38" spans="1:7" x14ac:dyDescent="0.2">
      <c r="B38" s="20" t="s">
        <v>54</v>
      </c>
      <c r="C38" s="77"/>
      <c r="D38" s="123"/>
      <c r="E38" s="19" t="s">
        <v>20</v>
      </c>
      <c r="F38" s="124"/>
      <c r="G38" s="25">
        <f>D38*F38</f>
        <v>0</v>
      </c>
    </row>
    <row r="39" spans="1:7" x14ac:dyDescent="0.2">
      <c r="B39" s="20"/>
      <c r="C39" s="77"/>
      <c r="D39" s="26"/>
      <c r="E39" s="19"/>
      <c r="F39" s="26"/>
      <c r="G39" s="26"/>
    </row>
    <row r="40" spans="1:7" x14ac:dyDescent="0.2">
      <c r="B40" s="20"/>
      <c r="C40" s="77"/>
      <c r="D40" s="26"/>
      <c r="E40" s="19"/>
      <c r="F40" s="26"/>
      <c r="G40" s="26"/>
    </row>
    <row r="41" spans="1:7" x14ac:dyDescent="0.2">
      <c r="A41" s="80" t="s">
        <v>188</v>
      </c>
      <c r="B41" s="31" t="s">
        <v>23</v>
      </c>
      <c r="C41" s="34"/>
    </row>
    <row r="43" spans="1:7" x14ac:dyDescent="0.2">
      <c r="A43" s="80" t="s">
        <v>190</v>
      </c>
      <c r="B43" s="31" t="s">
        <v>93</v>
      </c>
      <c r="C43" s="122" t="s">
        <v>80</v>
      </c>
      <c r="D43" s="19"/>
      <c r="E43" s="19"/>
      <c r="F43" s="19"/>
      <c r="G43" s="19"/>
    </row>
    <row r="44" spans="1:7" x14ac:dyDescent="0.2">
      <c r="B44" s="31" t="s">
        <v>75</v>
      </c>
      <c r="C44" s="34"/>
      <c r="D44" s="19"/>
      <c r="E44" s="19"/>
      <c r="F44" s="19"/>
      <c r="G44" s="19"/>
    </row>
    <row r="45" spans="1:7" x14ac:dyDescent="0.2">
      <c r="B45" s="31" t="s">
        <v>76</v>
      </c>
      <c r="C45" s="99" t="str">
        <f>VLOOKUP(C43,Listen!$A$16:$B$21,2)</f>
        <v/>
      </c>
      <c r="D45" s="19"/>
      <c r="E45" s="19"/>
      <c r="F45" s="19"/>
      <c r="G45" s="19"/>
    </row>
    <row r="46" spans="1:7" x14ac:dyDescent="0.2">
      <c r="B46" s="31" t="s">
        <v>77</v>
      </c>
      <c r="C46" s="122" t="s">
        <v>80</v>
      </c>
      <c r="D46" s="19"/>
      <c r="E46" s="19"/>
      <c r="F46" s="19"/>
      <c r="G46" s="19"/>
    </row>
    <row r="47" spans="1:7" ht="103.5" customHeight="1" x14ac:dyDescent="0.2">
      <c r="B47" s="173" t="s">
        <v>320</v>
      </c>
      <c r="C47" s="173"/>
      <c r="D47" s="19"/>
      <c r="E47" s="19"/>
      <c r="F47" s="19"/>
      <c r="G47" s="19"/>
    </row>
    <row r="48" spans="1:7" ht="53.25" customHeight="1" x14ac:dyDescent="0.2">
      <c r="B48" s="173" t="s">
        <v>287</v>
      </c>
      <c r="C48" s="173"/>
      <c r="D48" s="19"/>
      <c r="E48" s="19"/>
      <c r="F48" s="19"/>
    </row>
    <row r="49" spans="1:7" x14ac:dyDescent="0.2">
      <c r="B49" s="20"/>
      <c r="C49" s="77"/>
      <c r="D49" s="19"/>
      <c r="E49" s="19"/>
      <c r="F49" s="19"/>
      <c r="G49" s="19"/>
    </row>
    <row r="50" spans="1:7" x14ac:dyDescent="0.2">
      <c r="B50" s="20" t="s">
        <v>53</v>
      </c>
      <c r="C50" s="77"/>
      <c r="D50" s="123"/>
      <c r="E50" s="19" t="s">
        <v>20</v>
      </c>
      <c r="F50" s="124"/>
      <c r="G50" s="25">
        <f>D50*F50</f>
        <v>0</v>
      </c>
    </row>
    <row r="51" spans="1:7" x14ac:dyDescent="0.2">
      <c r="B51" s="20"/>
      <c r="C51" s="77"/>
      <c r="D51" s="19"/>
      <c r="E51" s="19"/>
      <c r="F51" s="19"/>
      <c r="G51" s="19"/>
    </row>
    <row r="52" spans="1:7" x14ac:dyDescent="0.2">
      <c r="B52" s="20" t="s">
        <v>54</v>
      </c>
      <c r="C52" s="77"/>
      <c r="D52" s="123"/>
      <c r="E52" s="19" t="s">
        <v>20</v>
      </c>
      <c r="F52" s="124"/>
      <c r="G52" s="25">
        <f>D52*F52</f>
        <v>0</v>
      </c>
    </row>
    <row r="55" spans="1:7" x14ac:dyDescent="0.2">
      <c r="A55" s="80" t="s">
        <v>278</v>
      </c>
      <c r="B55" s="31" t="s">
        <v>93</v>
      </c>
      <c r="C55" s="122" t="s">
        <v>80</v>
      </c>
    </row>
    <row r="56" spans="1:7" x14ac:dyDescent="0.2">
      <c r="B56" s="31" t="s">
        <v>75</v>
      </c>
      <c r="C56" s="34"/>
    </row>
    <row r="57" spans="1:7" x14ac:dyDescent="0.2">
      <c r="B57" s="31" t="s">
        <v>76</v>
      </c>
      <c r="C57" s="99" t="str">
        <f>VLOOKUP(C55,Listen!$A$16:$B$21,2)</f>
        <v/>
      </c>
    </row>
    <row r="58" spans="1:7" x14ac:dyDescent="0.2">
      <c r="B58" s="31" t="s">
        <v>77</v>
      </c>
      <c r="C58" s="122" t="s">
        <v>80</v>
      </c>
    </row>
    <row r="59" spans="1:7" x14ac:dyDescent="0.2">
      <c r="B59" s="172" t="s">
        <v>81</v>
      </c>
      <c r="C59" s="172"/>
    </row>
    <row r="61" spans="1:7" x14ac:dyDescent="0.2">
      <c r="B61" s="20" t="s">
        <v>53</v>
      </c>
      <c r="C61" s="77"/>
      <c r="D61" s="123"/>
      <c r="E61" s="19" t="s">
        <v>20</v>
      </c>
      <c r="F61" s="124"/>
      <c r="G61" s="25">
        <f>D61*F61</f>
        <v>0</v>
      </c>
    </row>
    <row r="62" spans="1:7" x14ac:dyDescent="0.2">
      <c r="B62" s="20"/>
      <c r="C62" s="77"/>
      <c r="D62" s="19"/>
      <c r="E62" s="19"/>
      <c r="F62" s="19"/>
      <c r="G62" s="19"/>
    </row>
    <row r="63" spans="1:7" x14ac:dyDescent="0.2">
      <c r="B63" s="20" t="s">
        <v>54</v>
      </c>
      <c r="C63" s="77"/>
      <c r="D63" s="123"/>
      <c r="E63" s="19" t="s">
        <v>20</v>
      </c>
      <c r="F63" s="124"/>
      <c r="G63" s="25">
        <f>D63*F63</f>
        <v>0</v>
      </c>
    </row>
    <row r="66" spans="1:7" x14ac:dyDescent="0.2">
      <c r="A66" s="80" t="s">
        <v>279</v>
      </c>
      <c r="B66" s="31" t="s">
        <v>93</v>
      </c>
      <c r="C66" s="122" t="s">
        <v>80</v>
      </c>
    </row>
    <row r="67" spans="1:7" x14ac:dyDescent="0.2">
      <c r="B67" s="31" t="s">
        <v>75</v>
      </c>
      <c r="C67" s="34"/>
    </row>
    <row r="68" spans="1:7" x14ac:dyDescent="0.2">
      <c r="B68" s="31" t="s">
        <v>76</v>
      </c>
      <c r="C68" s="99" t="str">
        <f>VLOOKUP(C66,Listen!$A$16:$B$21,2)</f>
        <v/>
      </c>
    </row>
    <row r="69" spans="1:7" x14ac:dyDescent="0.2">
      <c r="B69" s="31" t="s">
        <v>77</v>
      </c>
      <c r="C69" s="122" t="s">
        <v>80</v>
      </c>
    </row>
    <row r="70" spans="1:7" x14ac:dyDescent="0.2">
      <c r="B70" s="172" t="s">
        <v>81</v>
      </c>
      <c r="C70" s="172"/>
    </row>
    <row r="72" spans="1:7" x14ac:dyDescent="0.2">
      <c r="B72" s="20" t="s">
        <v>53</v>
      </c>
      <c r="C72" s="77"/>
      <c r="D72" s="123"/>
      <c r="E72" s="19" t="s">
        <v>20</v>
      </c>
      <c r="F72" s="124"/>
      <c r="G72" s="25">
        <f>D72*F72</f>
        <v>0</v>
      </c>
    </row>
    <row r="73" spans="1:7" x14ac:dyDescent="0.2">
      <c r="B73" s="20"/>
      <c r="C73" s="77"/>
      <c r="D73" s="19"/>
      <c r="E73" s="19"/>
      <c r="F73" s="19"/>
      <c r="G73" s="19"/>
    </row>
    <row r="74" spans="1:7" x14ac:dyDescent="0.2">
      <c r="B74" s="20" t="s">
        <v>54</v>
      </c>
      <c r="C74" s="77"/>
      <c r="D74" s="123"/>
      <c r="E74" s="19" t="s">
        <v>20</v>
      </c>
      <c r="F74" s="124"/>
      <c r="G74" s="25">
        <f>D74*F74</f>
        <v>0</v>
      </c>
    </row>
    <row r="75" spans="1:7" s="33" customFormat="1" x14ac:dyDescent="0.2">
      <c r="A75" s="80"/>
      <c r="B75" s="17"/>
      <c r="C75" s="28"/>
      <c r="D75" s="26"/>
      <c r="E75" s="18"/>
      <c r="F75" s="25"/>
      <c r="G75" s="25"/>
    </row>
    <row r="76" spans="1:7" s="33" customFormat="1" x14ac:dyDescent="0.2">
      <c r="A76" s="80"/>
      <c r="B76" s="17"/>
      <c r="C76" s="28"/>
      <c r="D76" s="26"/>
      <c r="E76" s="18"/>
      <c r="F76" s="25"/>
      <c r="G76" s="25"/>
    </row>
    <row r="77" spans="1:7" x14ac:dyDescent="0.2">
      <c r="A77" s="80" t="s">
        <v>280</v>
      </c>
      <c r="B77" s="31" t="s">
        <v>26</v>
      </c>
      <c r="C77" s="34"/>
    </row>
    <row r="79" spans="1:7" x14ac:dyDescent="0.2">
      <c r="A79" s="80" t="s">
        <v>281</v>
      </c>
      <c r="B79" s="31" t="s">
        <v>93</v>
      </c>
      <c r="C79" s="122" t="s">
        <v>80</v>
      </c>
      <c r="D79" s="19"/>
      <c r="E79" s="19"/>
      <c r="F79" s="19"/>
      <c r="G79" s="19"/>
    </row>
    <row r="80" spans="1:7" x14ac:dyDescent="0.2">
      <c r="B80" s="31" t="s">
        <v>75</v>
      </c>
      <c r="C80" s="34"/>
      <c r="D80" s="19"/>
      <c r="E80" s="19"/>
      <c r="F80" s="19"/>
      <c r="G80" s="19"/>
    </row>
    <row r="81" spans="1:7" x14ac:dyDescent="0.2">
      <c r="B81" s="31" t="s">
        <v>76</v>
      </c>
      <c r="C81" s="99" t="str">
        <f>VLOOKUP(C79,Listen!$A$16:$B$21,2)</f>
        <v/>
      </c>
      <c r="D81" s="19"/>
      <c r="E81" s="19"/>
      <c r="F81" s="19"/>
      <c r="G81" s="19"/>
    </row>
    <row r="82" spans="1:7" x14ac:dyDescent="0.2">
      <c r="B82" s="31" t="s">
        <v>77</v>
      </c>
      <c r="C82" s="122" t="s">
        <v>80</v>
      </c>
      <c r="D82" s="19"/>
      <c r="E82" s="19"/>
      <c r="F82" s="19"/>
      <c r="G82" s="19"/>
    </row>
    <row r="83" spans="1:7" ht="117.75" customHeight="1" x14ac:dyDescent="0.2">
      <c r="B83" s="173" t="s">
        <v>321</v>
      </c>
      <c r="C83" s="173"/>
      <c r="D83" s="19"/>
      <c r="E83" s="19"/>
      <c r="F83" s="19"/>
      <c r="G83" s="19"/>
    </row>
    <row r="84" spans="1:7" ht="53.25" customHeight="1" x14ac:dyDescent="0.2">
      <c r="B84" s="173" t="s">
        <v>287</v>
      </c>
      <c r="C84" s="173"/>
      <c r="D84" s="19"/>
      <c r="E84" s="19"/>
      <c r="F84" s="19"/>
    </row>
    <row r="85" spans="1:7" ht="36" customHeight="1" x14ac:dyDescent="0.2">
      <c r="B85" s="174" t="s">
        <v>322</v>
      </c>
      <c r="C85" s="174"/>
      <c r="D85" s="19"/>
      <c r="E85" s="19"/>
      <c r="F85" s="19"/>
      <c r="G85" s="19"/>
    </row>
    <row r="86" spans="1:7" x14ac:dyDescent="0.2">
      <c r="B86" s="20"/>
      <c r="C86" s="77"/>
      <c r="D86" s="19"/>
      <c r="E86" s="19"/>
      <c r="F86" s="19"/>
      <c r="G86" s="19"/>
    </row>
    <row r="87" spans="1:7" x14ac:dyDescent="0.2">
      <c r="B87" s="20" t="s">
        <v>53</v>
      </c>
      <c r="C87" s="77"/>
      <c r="D87" s="123"/>
      <c r="E87" s="19" t="s">
        <v>20</v>
      </c>
      <c r="F87" s="124"/>
      <c r="G87" s="25">
        <f>D87*F87</f>
        <v>0</v>
      </c>
    </row>
    <row r="88" spans="1:7" x14ac:dyDescent="0.2">
      <c r="B88" s="20"/>
      <c r="C88" s="77"/>
      <c r="D88" s="19"/>
      <c r="E88" s="19"/>
      <c r="F88" s="19"/>
      <c r="G88" s="19"/>
    </row>
    <row r="89" spans="1:7" x14ac:dyDescent="0.2">
      <c r="B89" s="20" t="s">
        <v>54</v>
      </c>
      <c r="C89" s="77"/>
      <c r="D89" s="123"/>
      <c r="E89" s="19" t="s">
        <v>20</v>
      </c>
      <c r="F89" s="124"/>
      <c r="G89" s="25">
        <f>D89*F89</f>
        <v>0</v>
      </c>
    </row>
    <row r="92" spans="1:7" x14ac:dyDescent="0.2">
      <c r="A92" s="80" t="s">
        <v>282</v>
      </c>
      <c r="B92" s="23" t="s">
        <v>83</v>
      </c>
    </row>
    <row r="94" spans="1:7" x14ac:dyDescent="0.2">
      <c r="A94" s="80" t="s">
        <v>283</v>
      </c>
      <c r="B94" s="31" t="s">
        <v>107</v>
      </c>
      <c r="C94" s="35" t="s">
        <v>102</v>
      </c>
    </row>
    <row r="95" spans="1:7" x14ac:dyDescent="0.2">
      <c r="B95" s="34" t="s">
        <v>105</v>
      </c>
      <c r="C95" s="23"/>
    </row>
    <row r="96" spans="1:7" x14ac:dyDescent="0.2">
      <c r="B96" s="31" t="s">
        <v>76</v>
      </c>
      <c r="C96" s="99">
        <f>VLOOKUP(C94,Listen!A16:B21,2)</f>
        <v>0.13</v>
      </c>
    </row>
    <row r="97" spans="1:7" x14ac:dyDescent="0.2">
      <c r="B97" s="31" t="s">
        <v>77</v>
      </c>
      <c r="C97" s="122" t="s">
        <v>80</v>
      </c>
    </row>
    <row r="98" spans="1:7" ht="115.5" customHeight="1" x14ac:dyDescent="0.2">
      <c r="B98" s="173" t="s">
        <v>323</v>
      </c>
      <c r="C98" s="173"/>
      <c r="D98" s="19"/>
      <c r="E98" s="19"/>
      <c r="F98" s="19"/>
      <c r="G98" s="19"/>
    </row>
    <row r="100" spans="1:7" x14ac:dyDescent="0.2">
      <c r="B100" s="20" t="s">
        <v>53</v>
      </c>
      <c r="C100" s="77"/>
      <c r="D100" s="123"/>
      <c r="E100" s="19" t="s">
        <v>20</v>
      </c>
      <c r="F100" s="124"/>
      <c r="G100" s="25">
        <f>D100*F100</f>
        <v>0</v>
      </c>
    </row>
    <row r="101" spans="1:7" x14ac:dyDescent="0.2">
      <c r="B101" s="20"/>
      <c r="C101" s="77"/>
      <c r="D101" s="19"/>
      <c r="E101" s="19"/>
      <c r="F101" s="19"/>
      <c r="G101" s="19"/>
    </row>
    <row r="102" spans="1:7" x14ac:dyDescent="0.2">
      <c r="B102" s="20" t="s">
        <v>54</v>
      </c>
      <c r="C102" s="77"/>
      <c r="D102" s="123"/>
      <c r="E102" s="19" t="s">
        <v>20</v>
      </c>
      <c r="F102" s="124"/>
      <c r="G102" s="25">
        <f>D102*F102</f>
        <v>0</v>
      </c>
    </row>
    <row r="105" spans="1:7" x14ac:dyDescent="0.2">
      <c r="A105" s="82" t="s">
        <v>265</v>
      </c>
      <c r="G105" s="74">
        <f>SUM(G2:G104)</f>
        <v>0</v>
      </c>
    </row>
  </sheetData>
  <mergeCells count="13">
    <mergeCell ref="B1:C1"/>
    <mergeCell ref="B11:C11"/>
    <mergeCell ref="B23:C23"/>
    <mergeCell ref="B34:C34"/>
    <mergeCell ref="B59:C59"/>
    <mergeCell ref="B98:C98"/>
    <mergeCell ref="B70:C70"/>
    <mergeCell ref="B85:C85"/>
    <mergeCell ref="B12:C12"/>
    <mergeCell ref="B47:C47"/>
    <mergeCell ref="B48:C48"/>
    <mergeCell ref="B83:C83"/>
    <mergeCell ref="B84:C84"/>
  </mergeCells>
  <pageMargins left="1.1811023622047243" right="0.78740157480314965" top="0.98425196850393704" bottom="0.59055118110236215" header="0.51181102362204722" footer="0.51181102362204722"/>
  <pageSetup paperSize="9" scale="85" orientation="portrait" r:id="rId1"/>
  <rowBreaks count="3" manualBreakCount="3">
    <brk id="40" max="16383" man="1"/>
    <brk id="76" max="16383" man="1"/>
    <brk id="91"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Listen!$A$18:$A$21</xm:f>
          </x14:formula1>
          <xm:sqref>C7 C19 C30 C43 C55 C66 C79</xm:sqref>
        </x14:dataValidation>
        <x14:dataValidation type="list" allowBlank="1" showInputMessage="1" showErrorMessage="1">
          <x14:formula1>
            <xm:f>Listen!$G$16:$G$34</xm:f>
          </x14:formula1>
          <xm:sqref>C10 C22 C33 C46 C58 C69 C82</xm:sqref>
        </x14:dataValidation>
        <x14:dataValidation type="list" allowBlank="1" showInputMessage="1" showErrorMessage="1">
          <x14:formula1>
            <xm:f>Listen!$G$36:$G$38</xm:f>
          </x14:formula1>
          <xm:sqref>C97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zoomScaleNormal="100" workbookViewId="0">
      <selection activeCell="H13" sqref="H13"/>
    </sheetView>
  </sheetViews>
  <sheetFormatPr baseColWidth="10" defaultRowHeight="12.75" x14ac:dyDescent="0.2"/>
  <cols>
    <col min="1" max="1" width="7" style="80" bestFit="1" customWidth="1"/>
    <col min="2" max="2" width="25.7109375" style="23" customWidth="1"/>
    <col min="3" max="3" width="17.7109375" style="78" customWidth="1"/>
    <col min="4" max="16384" width="11.42578125" style="23"/>
  </cols>
  <sheetData>
    <row r="1" spans="1:7" ht="25.5" x14ac:dyDescent="0.2">
      <c r="A1" s="81" t="s">
        <v>51</v>
      </c>
      <c r="B1" s="175" t="s">
        <v>52</v>
      </c>
      <c r="C1" s="176"/>
      <c r="D1" s="16" t="s">
        <v>13</v>
      </c>
      <c r="E1" s="16" t="s">
        <v>12</v>
      </c>
      <c r="F1" s="16" t="s">
        <v>70</v>
      </c>
      <c r="G1" s="22" t="s">
        <v>71</v>
      </c>
    </row>
    <row r="2" spans="1:7" x14ac:dyDescent="0.2">
      <c r="B2" s="17"/>
      <c r="C2" s="28"/>
      <c r="D2" s="18"/>
      <c r="E2" s="18"/>
      <c r="F2" s="18"/>
      <c r="G2" s="18"/>
    </row>
    <row r="3" spans="1:7" x14ac:dyDescent="0.2">
      <c r="A3" s="80" t="s">
        <v>284</v>
      </c>
      <c r="B3" s="29" t="s">
        <v>85</v>
      </c>
      <c r="C3" s="30"/>
      <c r="D3" s="19"/>
      <c r="E3" s="19"/>
      <c r="F3" s="19"/>
      <c r="G3" s="19"/>
    </row>
    <row r="4" spans="1:7" x14ac:dyDescent="0.2">
      <c r="B4" s="29"/>
      <c r="C4" s="30"/>
      <c r="D4" s="19"/>
      <c r="E4" s="19"/>
      <c r="F4" s="19"/>
      <c r="G4" s="19"/>
    </row>
    <row r="6" spans="1:7" x14ac:dyDescent="0.2">
      <c r="A6" s="80" t="s">
        <v>5</v>
      </c>
      <c r="B6" s="23" t="s">
        <v>57</v>
      </c>
    </row>
    <row r="8" spans="1:7" x14ac:dyDescent="0.2">
      <c r="A8" s="80" t="s">
        <v>30</v>
      </c>
      <c r="B8" s="31" t="s">
        <v>86</v>
      </c>
      <c r="C8" s="122" t="s">
        <v>80</v>
      </c>
      <c r="D8" s="19"/>
      <c r="E8" s="19"/>
      <c r="F8" s="19"/>
      <c r="G8" s="19"/>
    </row>
    <row r="9" spans="1:7" ht="27" customHeight="1" x14ac:dyDescent="0.2">
      <c r="B9" s="177" t="s">
        <v>310</v>
      </c>
      <c r="C9" s="177"/>
      <c r="D9" s="19"/>
      <c r="E9" s="19"/>
      <c r="F9" s="19"/>
      <c r="G9" s="19"/>
    </row>
    <row r="10" spans="1:7" ht="25.5" x14ac:dyDescent="0.2">
      <c r="B10" s="32" t="s">
        <v>311</v>
      </c>
      <c r="C10" s="153" t="s">
        <v>309</v>
      </c>
      <c r="D10" s="19"/>
      <c r="E10" s="19"/>
      <c r="F10" s="19"/>
      <c r="G10" s="19"/>
    </row>
    <row r="11" spans="1:7" s="33" customFormat="1" ht="30.75" customHeight="1" x14ac:dyDescent="0.2">
      <c r="A11" s="80"/>
      <c r="B11" s="177" t="str">
        <f>"sowie einer Außenschale aus   H+H Porenbeton "&amp;Listen!A4&amp;" B = 125 mm"</f>
        <v>sowie einer Außenschale aus   H+H Porenbeton PP2-0,40 B = 125 mm</v>
      </c>
      <c r="C11" s="177"/>
      <c r="D11" s="18"/>
      <c r="E11" s="18"/>
      <c r="F11" s="18"/>
      <c r="G11" s="18"/>
    </row>
    <row r="12" spans="1:7" x14ac:dyDescent="0.2">
      <c r="B12" s="31" t="s">
        <v>77</v>
      </c>
      <c r="C12" s="35" t="str">
        <f>Listen!G13</f>
        <v>600 / 400 / 200 mm</v>
      </c>
      <c r="D12" s="19"/>
      <c r="E12" s="19"/>
      <c r="F12" s="19"/>
      <c r="G12" s="19"/>
    </row>
    <row r="13" spans="1:7" ht="102" customHeight="1" x14ac:dyDescent="0.2">
      <c r="B13" s="173" t="s">
        <v>325</v>
      </c>
      <c r="C13" s="173"/>
      <c r="D13" s="19"/>
      <c r="E13" s="19"/>
      <c r="F13" s="19"/>
      <c r="G13" s="19"/>
    </row>
    <row r="14" spans="1:7" ht="42" customHeight="1" x14ac:dyDescent="0.2">
      <c r="B14" s="174" t="s">
        <v>324</v>
      </c>
      <c r="C14" s="174"/>
      <c r="D14" s="19"/>
      <c r="E14" s="19"/>
      <c r="F14" s="19"/>
      <c r="G14" s="19"/>
    </row>
    <row r="15" spans="1:7" ht="39.75" customHeight="1" x14ac:dyDescent="0.2">
      <c r="B15" s="174" t="s">
        <v>87</v>
      </c>
      <c r="C15" s="174"/>
    </row>
    <row r="16" spans="1:7" x14ac:dyDescent="0.2">
      <c r="B16" s="20"/>
      <c r="C16" s="77"/>
      <c r="D16" s="19"/>
      <c r="E16" s="19"/>
      <c r="F16" s="19"/>
      <c r="G16" s="19"/>
    </row>
    <row r="17" spans="1:9" x14ac:dyDescent="0.2">
      <c r="B17" s="20" t="s">
        <v>53</v>
      </c>
      <c r="C17" s="77"/>
      <c r="D17" s="123"/>
      <c r="E17" s="19" t="s">
        <v>20</v>
      </c>
      <c r="F17" s="124"/>
      <c r="G17" s="25">
        <f>D17*F17</f>
        <v>0</v>
      </c>
    </row>
    <row r="18" spans="1:9" x14ac:dyDescent="0.2">
      <c r="B18" s="20"/>
      <c r="C18" s="77"/>
      <c r="D18" s="19"/>
      <c r="E18" s="19"/>
      <c r="F18" s="19"/>
      <c r="G18" s="19"/>
    </row>
    <row r="19" spans="1:9" x14ac:dyDescent="0.2">
      <c r="B19" s="20" t="s">
        <v>54</v>
      </c>
      <c r="C19" s="77"/>
      <c r="D19" s="123"/>
      <c r="E19" s="19" t="s">
        <v>20</v>
      </c>
      <c r="F19" s="124"/>
      <c r="G19" s="25">
        <f>D19*F19</f>
        <v>0</v>
      </c>
    </row>
    <row r="22" spans="1:9" x14ac:dyDescent="0.2">
      <c r="A22" s="80" t="s">
        <v>31</v>
      </c>
      <c r="B22" s="31" t="s">
        <v>90</v>
      </c>
      <c r="C22" s="122" t="s">
        <v>80</v>
      </c>
      <c r="D22" s="19"/>
      <c r="E22" s="71"/>
      <c r="F22" s="19"/>
      <c r="G22" s="19"/>
    </row>
    <row r="23" spans="1:9" ht="12.75" customHeight="1" x14ac:dyDescent="0.2">
      <c r="B23" s="177" t="s">
        <v>310</v>
      </c>
      <c r="C23" s="177"/>
      <c r="D23" s="19"/>
      <c r="E23" s="19"/>
      <c r="F23" s="19"/>
      <c r="G23" s="19"/>
    </row>
    <row r="24" spans="1:9" ht="25.5" x14ac:dyDescent="0.2">
      <c r="B24" s="32" t="s">
        <v>311</v>
      </c>
      <c r="C24" s="153" t="s">
        <v>309</v>
      </c>
      <c r="D24" s="19"/>
      <c r="E24" s="19"/>
      <c r="F24" s="19"/>
      <c r="G24" s="19"/>
      <c r="I24" s="154" t="s">
        <v>313</v>
      </c>
    </row>
    <row r="25" spans="1:9" x14ac:dyDescent="0.2">
      <c r="B25" s="177" t="str">
        <f>"sowie einer Außenschale aus   H+H Porenbeton "&amp;Listen!A18&amp;" B = 125 mm"</f>
        <v>sowie einer Außenschale aus   H+H Porenbeton PPE2-0,40 B = 125 mm</v>
      </c>
      <c r="C25" s="177"/>
      <c r="D25" s="19"/>
      <c r="E25" s="19"/>
      <c r="F25" s="19"/>
      <c r="G25" s="19"/>
      <c r="I25" s="154" t="s">
        <v>314</v>
      </c>
    </row>
    <row r="26" spans="1:9" x14ac:dyDescent="0.2">
      <c r="B26" s="31" t="s">
        <v>77</v>
      </c>
      <c r="C26" s="35" t="str">
        <f>Listen!G13</f>
        <v>600 / 400 / 200 mm</v>
      </c>
      <c r="D26" s="19"/>
      <c r="E26" s="19"/>
      <c r="F26" s="19"/>
      <c r="G26" s="19"/>
    </row>
    <row r="27" spans="1:9" x14ac:dyDescent="0.2">
      <c r="B27" s="172" t="s">
        <v>81</v>
      </c>
      <c r="C27" s="172"/>
    </row>
    <row r="28" spans="1:9" x14ac:dyDescent="0.2">
      <c r="B28" s="20"/>
      <c r="C28" s="77"/>
      <c r="D28" s="19"/>
      <c r="E28" s="19"/>
      <c r="F28" s="19"/>
      <c r="G28" s="19"/>
    </row>
    <row r="29" spans="1:9" x14ac:dyDescent="0.2">
      <c r="B29" s="20" t="s">
        <v>53</v>
      </c>
      <c r="C29" s="77"/>
      <c r="D29" s="123"/>
      <c r="E29" s="19" t="s">
        <v>20</v>
      </c>
      <c r="F29" s="124"/>
      <c r="G29" s="25">
        <f>D29*F29</f>
        <v>0</v>
      </c>
    </row>
    <row r="30" spans="1:9" x14ac:dyDescent="0.2">
      <c r="B30" s="20"/>
      <c r="C30" s="77"/>
      <c r="D30" s="19"/>
      <c r="E30" s="19"/>
      <c r="F30" s="19"/>
      <c r="G30" s="19"/>
    </row>
    <row r="31" spans="1:9" x14ac:dyDescent="0.2">
      <c r="B31" s="20" t="s">
        <v>54</v>
      </c>
      <c r="C31" s="77"/>
      <c r="D31" s="123"/>
      <c r="E31" s="19" t="s">
        <v>20</v>
      </c>
      <c r="F31" s="124"/>
      <c r="G31" s="25">
        <f>D31*F31</f>
        <v>0</v>
      </c>
    </row>
    <row r="34" spans="1:7" x14ac:dyDescent="0.2">
      <c r="A34" s="80" t="s">
        <v>18</v>
      </c>
      <c r="B34" s="23" t="s">
        <v>189</v>
      </c>
    </row>
    <row r="36" spans="1:7" ht="57" customHeight="1" x14ac:dyDescent="0.2">
      <c r="A36" s="80" t="s">
        <v>32</v>
      </c>
      <c r="B36" s="174" t="s">
        <v>91</v>
      </c>
      <c r="C36" s="174"/>
    </row>
    <row r="38" spans="1:7" x14ac:dyDescent="0.2">
      <c r="B38" s="20" t="s">
        <v>53</v>
      </c>
      <c r="C38" s="77"/>
      <c r="D38" s="123"/>
      <c r="E38" s="19" t="s">
        <v>58</v>
      </c>
      <c r="F38" s="124"/>
      <c r="G38" s="25">
        <f>D38*F38</f>
        <v>0</v>
      </c>
    </row>
    <row r="39" spans="1:7" x14ac:dyDescent="0.2">
      <c r="B39" s="20"/>
      <c r="C39" s="77"/>
      <c r="D39" s="19"/>
      <c r="E39" s="19"/>
      <c r="F39" s="19"/>
      <c r="G39" s="19"/>
    </row>
    <row r="40" spans="1:7" x14ac:dyDescent="0.2">
      <c r="B40" s="20" t="s">
        <v>54</v>
      </c>
      <c r="C40" s="77"/>
      <c r="D40" s="123"/>
      <c r="E40" s="19" t="s">
        <v>58</v>
      </c>
      <c r="F40" s="124"/>
      <c r="G40" s="25">
        <f>D40*F40</f>
        <v>0</v>
      </c>
    </row>
    <row r="43" spans="1:7" x14ac:dyDescent="0.2">
      <c r="A43" s="82" t="s">
        <v>266</v>
      </c>
      <c r="G43" s="74">
        <f>SUM(G2:G42)</f>
        <v>0</v>
      </c>
    </row>
  </sheetData>
  <mergeCells count="10">
    <mergeCell ref="B36:C36"/>
    <mergeCell ref="B1:C1"/>
    <mergeCell ref="B13:C13"/>
    <mergeCell ref="B14:C14"/>
    <mergeCell ref="B11:C11"/>
    <mergeCell ref="B15:C15"/>
    <mergeCell ref="B9:C9"/>
    <mergeCell ref="B23:C23"/>
    <mergeCell ref="B27:C27"/>
    <mergeCell ref="B25:C25"/>
  </mergeCells>
  <pageMargins left="1.1811023622047243" right="0.78740157480314965" top="0.98425196850393704" bottom="0.59055118110236215" header="0.51181102362204722" footer="0.51181102362204722"/>
  <pageSetup paperSize="9" scale="85"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Listen!$A$12:$A$14</xm:f>
          </x14:formula1>
          <xm:sqref>C8 C22</xm:sqref>
        </x14:dataValidation>
        <x14:dataValidation type="list" allowBlank="1" showInputMessage="1" showErrorMessage="1">
          <x14:formula1>
            <xm:f>Listen!$I$13:$I$14</xm:f>
          </x14:formula1>
          <xm:sqref>C10 C24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A4" zoomScaleNormal="100" workbookViewId="0">
      <selection activeCell="H13" sqref="H13"/>
    </sheetView>
  </sheetViews>
  <sheetFormatPr baseColWidth="10" defaultRowHeight="12.75" x14ac:dyDescent="0.2"/>
  <cols>
    <col min="1" max="1" width="7" style="80" bestFit="1" customWidth="1"/>
    <col min="2" max="2" width="25.7109375" style="40" customWidth="1"/>
    <col min="3" max="3" width="17.7109375" style="40" customWidth="1"/>
    <col min="4" max="7" width="10.7109375" style="41" customWidth="1"/>
    <col min="8" max="8" width="11.42578125" style="40"/>
    <col min="9" max="257" width="11.42578125" style="42"/>
    <col min="258" max="258" width="5.140625" style="42" bestFit="1" customWidth="1"/>
    <col min="259" max="259" width="40.7109375" style="42" customWidth="1"/>
    <col min="260" max="263" width="10.7109375" style="42" customWidth="1"/>
    <col min="264" max="513" width="11.42578125" style="42"/>
    <col min="514" max="514" width="5.140625" style="42" bestFit="1" customWidth="1"/>
    <col min="515" max="515" width="40.7109375" style="42" customWidth="1"/>
    <col min="516" max="519" width="10.7109375" style="42" customWidth="1"/>
    <col min="520" max="769" width="11.42578125" style="42"/>
    <col min="770" max="770" width="5.140625" style="42" bestFit="1" customWidth="1"/>
    <col min="771" max="771" width="40.7109375" style="42" customWidth="1"/>
    <col min="772" max="775" width="10.7109375" style="42" customWidth="1"/>
    <col min="776" max="1025" width="11.42578125" style="42"/>
    <col min="1026" max="1026" width="5.140625" style="42" bestFit="1" customWidth="1"/>
    <col min="1027" max="1027" width="40.7109375" style="42" customWidth="1"/>
    <col min="1028" max="1031" width="10.7109375" style="42" customWidth="1"/>
    <col min="1032" max="1281" width="11.42578125" style="42"/>
    <col min="1282" max="1282" width="5.140625" style="42" bestFit="1" customWidth="1"/>
    <col min="1283" max="1283" width="40.7109375" style="42" customWidth="1"/>
    <col min="1284" max="1287" width="10.7109375" style="42" customWidth="1"/>
    <col min="1288" max="1537" width="11.42578125" style="42"/>
    <col min="1538" max="1538" width="5.140625" style="42" bestFit="1" customWidth="1"/>
    <col min="1539" max="1539" width="40.7109375" style="42" customWidth="1"/>
    <col min="1540" max="1543" width="10.7109375" style="42" customWidth="1"/>
    <col min="1544" max="1793" width="11.42578125" style="42"/>
    <col min="1794" max="1794" width="5.140625" style="42" bestFit="1" customWidth="1"/>
    <col min="1795" max="1795" width="40.7109375" style="42" customWidth="1"/>
    <col min="1796" max="1799" width="10.7109375" style="42" customWidth="1"/>
    <col min="1800" max="2049" width="11.42578125" style="42"/>
    <col min="2050" max="2050" width="5.140625" style="42" bestFit="1" customWidth="1"/>
    <col min="2051" max="2051" width="40.7109375" style="42" customWidth="1"/>
    <col min="2052" max="2055" width="10.7109375" style="42" customWidth="1"/>
    <col min="2056" max="2305" width="11.42578125" style="42"/>
    <col min="2306" max="2306" width="5.140625" style="42" bestFit="1" customWidth="1"/>
    <col min="2307" max="2307" width="40.7109375" style="42" customWidth="1"/>
    <col min="2308" max="2311" width="10.7109375" style="42" customWidth="1"/>
    <col min="2312" max="2561" width="11.42578125" style="42"/>
    <col min="2562" max="2562" width="5.140625" style="42" bestFit="1" customWidth="1"/>
    <col min="2563" max="2563" width="40.7109375" style="42" customWidth="1"/>
    <col min="2564" max="2567" width="10.7109375" style="42" customWidth="1"/>
    <col min="2568" max="2817" width="11.42578125" style="42"/>
    <col min="2818" max="2818" width="5.140625" style="42" bestFit="1" customWidth="1"/>
    <col min="2819" max="2819" width="40.7109375" style="42" customWidth="1"/>
    <col min="2820" max="2823" width="10.7109375" style="42" customWidth="1"/>
    <col min="2824" max="3073" width="11.42578125" style="42"/>
    <col min="3074" max="3074" width="5.140625" style="42" bestFit="1" customWidth="1"/>
    <col min="3075" max="3075" width="40.7109375" style="42" customWidth="1"/>
    <col min="3076" max="3079" width="10.7109375" style="42" customWidth="1"/>
    <col min="3080" max="3329" width="11.42578125" style="42"/>
    <col min="3330" max="3330" width="5.140625" style="42" bestFit="1" customWidth="1"/>
    <col min="3331" max="3331" width="40.7109375" style="42" customWidth="1"/>
    <col min="3332" max="3335" width="10.7109375" style="42" customWidth="1"/>
    <col min="3336" max="3585" width="11.42578125" style="42"/>
    <col min="3586" max="3586" width="5.140625" style="42" bestFit="1" customWidth="1"/>
    <col min="3587" max="3587" width="40.7109375" style="42" customWidth="1"/>
    <col min="3588" max="3591" width="10.7109375" style="42" customWidth="1"/>
    <col min="3592" max="3841" width="11.42578125" style="42"/>
    <col min="3842" max="3842" width="5.140625" style="42" bestFit="1" customWidth="1"/>
    <col min="3843" max="3843" width="40.7109375" style="42" customWidth="1"/>
    <col min="3844" max="3847" width="10.7109375" style="42" customWidth="1"/>
    <col min="3848" max="4097" width="11.42578125" style="42"/>
    <col min="4098" max="4098" width="5.140625" style="42" bestFit="1" customWidth="1"/>
    <col min="4099" max="4099" width="40.7109375" style="42" customWidth="1"/>
    <col min="4100" max="4103" width="10.7109375" style="42" customWidth="1"/>
    <col min="4104" max="4353" width="11.42578125" style="42"/>
    <col min="4354" max="4354" width="5.140625" style="42" bestFit="1" customWidth="1"/>
    <col min="4355" max="4355" width="40.7109375" style="42" customWidth="1"/>
    <col min="4356" max="4359" width="10.7109375" style="42" customWidth="1"/>
    <col min="4360" max="4609" width="11.42578125" style="42"/>
    <col min="4610" max="4610" width="5.140625" style="42" bestFit="1" customWidth="1"/>
    <col min="4611" max="4611" width="40.7109375" style="42" customWidth="1"/>
    <col min="4612" max="4615" width="10.7109375" style="42" customWidth="1"/>
    <col min="4616" max="4865" width="11.42578125" style="42"/>
    <col min="4866" max="4866" width="5.140625" style="42" bestFit="1" customWidth="1"/>
    <col min="4867" max="4867" width="40.7109375" style="42" customWidth="1"/>
    <col min="4868" max="4871" width="10.7109375" style="42" customWidth="1"/>
    <col min="4872" max="5121" width="11.42578125" style="42"/>
    <col min="5122" max="5122" width="5.140625" style="42" bestFit="1" customWidth="1"/>
    <col min="5123" max="5123" width="40.7109375" style="42" customWidth="1"/>
    <col min="5124" max="5127" width="10.7109375" style="42" customWidth="1"/>
    <col min="5128" max="5377" width="11.42578125" style="42"/>
    <col min="5378" max="5378" width="5.140625" style="42" bestFit="1" customWidth="1"/>
    <col min="5379" max="5379" width="40.7109375" style="42" customWidth="1"/>
    <col min="5380" max="5383" width="10.7109375" style="42" customWidth="1"/>
    <col min="5384" max="5633" width="11.42578125" style="42"/>
    <col min="5634" max="5634" width="5.140625" style="42" bestFit="1" customWidth="1"/>
    <col min="5635" max="5635" width="40.7109375" style="42" customWidth="1"/>
    <col min="5636" max="5639" width="10.7109375" style="42" customWidth="1"/>
    <col min="5640" max="5889" width="11.42578125" style="42"/>
    <col min="5890" max="5890" width="5.140625" style="42" bestFit="1" customWidth="1"/>
    <col min="5891" max="5891" width="40.7109375" style="42" customWidth="1"/>
    <col min="5892" max="5895" width="10.7109375" style="42" customWidth="1"/>
    <col min="5896" max="6145" width="11.42578125" style="42"/>
    <col min="6146" max="6146" width="5.140625" style="42" bestFit="1" customWidth="1"/>
    <col min="6147" max="6147" width="40.7109375" style="42" customWidth="1"/>
    <col min="6148" max="6151" width="10.7109375" style="42" customWidth="1"/>
    <col min="6152" max="6401" width="11.42578125" style="42"/>
    <col min="6402" max="6402" width="5.140625" style="42" bestFit="1" customWidth="1"/>
    <col min="6403" max="6403" width="40.7109375" style="42" customWidth="1"/>
    <col min="6404" max="6407" width="10.7109375" style="42" customWidth="1"/>
    <col min="6408" max="6657" width="11.42578125" style="42"/>
    <col min="6658" max="6658" width="5.140625" style="42" bestFit="1" customWidth="1"/>
    <col min="6659" max="6659" width="40.7109375" style="42" customWidth="1"/>
    <col min="6660" max="6663" width="10.7109375" style="42" customWidth="1"/>
    <col min="6664" max="6913" width="11.42578125" style="42"/>
    <col min="6914" max="6914" width="5.140625" style="42" bestFit="1" customWidth="1"/>
    <col min="6915" max="6915" width="40.7109375" style="42" customWidth="1"/>
    <col min="6916" max="6919" width="10.7109375" style="42" customWidth="1"/>
    <col min="6920" max="7169" width="11.42578125" style="42"/>
    <col min="7170" max="7170" width="5.140625" style="42" bestFit="1" customWidth="1"/>
    <col min="7171" max="7171" width="40.7109375" style="42" customWidth="1"/>
    <col min="7172" max="7175" width="10.7109375" style="42" customWidth="1"/>
    <col min="7176" max="7425" width="11.42578125" style="42"/>
    <col min="7426" max="7426" width="5.140625" style="42" bestFit="1" customWidth="1"/>
    <col min="7427" max="7427" width="40.7109375" style="42" customWidth="1"/>
    <col min="7428" max="7431" width="10.7109375" style="42" customWidth="1"/>
    <col min="7432" max="7681" width="11.42578125" style="42"/>
    <col min="7682" max="7682" width="5.140625" style="42" bestFit="1" customWidth="1"/>
    <col min="7683" max="7683" width="40.7109375" style="42" customWidth="1"/>
    <col min="7684" max="7687" width="10.7109375" style="42" customWidth="1"/>
    <col min="7688" max="7937" width="11.42578125" style="42"/>
    <col min="7938" max="7938" width="5.140625" style="42" bestFit="1" customWidth="1"/>
    <col min="7939" max="7939" width="40.7109375" style="42" customWidth="1"/>
    <col min="7940" max="7943" width="10.7109375" style="42" customWidth="1"/>
    <col min="7944" max="8193" width="11.42578125" style="42"/>
    <col min="8194" max="8194" width="5.140625" style="42" bestFit="1" customWidth="1"/>
    <col min="8195" max="8195" width="40.7109375" style="42" customWidth="1"/>
    <col min="8196" max="8199" width="10.7109375" style="42" customWidth="1"/>
    <col min="8200" max="8449" width="11.42578125" style="42"/>
    <col min="8450" max="8450" width="5.140625" style="42" bestFit="1" customWidth="1"/>
    <col min="8451" max="8451" width="40.7109375" style="42" customWidth="1"/>
    <col min="8452" max="8455" width="10.7109375" style="42" customWidth="1"/>
    <col min="8456" max="8705" width="11.42578125" style="42"/>
    <col min="8706" max="8706" width="5.140625" style="42" bestFit="1" customWidth="1"/>
    <col min="8707" max="8707" width="40.7109375" style="42" customWidth="1"/>
    <col min="8708" max="8711" width="10.7109375" style="42" customWidth="1"/>
    <col min="8712" max="8961" width="11.42578125" style="42"/>
    <col min="8962" max="8962" width="5.140625" style="42" bestFit="1" customWidth="1"/>
    <col min="8963" max="8963" width="40.7109375" style="42" customWidth="1"/>
    <col min="8964" max="8967" width="10.7109375" style="42" customWidth="1"/>
    <col min="8968" max="9217" width="11.42578125" style="42"/>
    <col min="9218" max="9218" width="5.140625" style="42" bestFit="1" customWidth="1"/>
    <col min="9219" max="9219" width="40.7109375" style="42" customWidth="1"/>
    <col min="9220" max="9223" width="10.7109375" style="42" customWidth="1"/>
    <col min="9224" max="9473" width="11.42578125" style="42"/>
    <col min="9474" max="9474" width="5.140625" style="42" bestFit="1" customWidth="1"/>
    <col min="9475" max="9475" width="40.7109375" style="42" customWidth="1"/>
    <col min="9476" max="9479" width="10.7109375" style="42" customWidth="1"/>
    <col min="9480" max="9729" width="11.42578125" style="42"/>
    <col min="9730" max="9730" width="5.140625" style="42" bestFit="1" customWidth="1"/>
    <col min="9731" max="9731" width="40.7109375" style="42" customWidth="1"/>
    <col min="9732" max="9735" width="10.7109375" style="42" customWidth="1"/>
    <col min="9736" max="9985" width="11.42578125" style="42"/>
    <col min="9986" max="9986" width="5.140625" style="42" bestFit="1" customWidth="1"/>
    <col min="9987" max="9987" width="40.7109375" style="42" customWidth="1"/>
    <col min="9988" max="9991" width="10.7109375" style="42" customWidth="1"/>
    <col min="9992" max="10241" width="11.42578125" style="42"/>
    <col min="10242" max="10242" width="5.140625" style="42" bestFit="1" customWidth="1"/>
    <col min="10243" max="10243" width="40.7109375" style="42" customWidth="1"/>
    <col min="10244" max="10247" width="10.7109375" style="42" customWidth="1"/>
    <col min="10248" max="10497" width="11.42578125" style="42"/>
    <col min="10498" max="10498" width="5.140625" style="42" bestFit="1" customWidth="1"/>
    <col min="10499" max="10499" width="40.7109375" style="42" customWidth="1"/>
    <col min="10500" max="10503" width="10.7109375" style="42" customWidth="1"/>
    <col min="10504" max="10753" width="11.42578125" style="42"/>
    <col min="10754" max="10754" width="5.140625" style="42" bestFit="1" customWidth="1"/>
    <col min="10755" max="10755" width="40.7109375" style="42" customWidth="1"/>
    <col min="10756" max="10759" width="10.7109375" style="42" customWidth="1"/>
    <col min="10760" max="11009" width="11.42578125" style="42"/>
    <col min="11010" max="11010" width="5.140625" style="42" bestFit="1" customWidth="1"/>
    <col min="11011" max="11011" width="40.7109375" style="42" customWidth="1"/>
    <col min="11012" max="11015" width="10.7109375" style="42" customWidth="1"/>
    <col min="11016" max="11265" width="11.42578125" style="42"/>
    <col min="11266" max="11266" width="5.140625" style="42" bestFit="1" customWidth="1"/>
    <col min="11267" max="11267" width="40.7109375" style="42" customWidth="1"/>
    <col min="11268" max="11271" width="10.7109375" style="42" customWidth="1"/>
    <col min="11272" max="11521" width="11.42578125" style="42"/>
    <col min="11522" max="11522" width="5.140625" style="42" bestFit="1" customWidth="1"/>
    <col min="11523" max="11523" width="40.7109375" style="42" customWidth="1"/>
    <col min="11524" max="11527" width="10.7109375" style="42" customWidth="1"/>
    <col min="11528" max="11777" width="11.42578125" style="42"/>
    <col min="11778" max="11778" width="5.140625" style="42" bestFit="1" customWidth="1"/>
    <col min="11779" max="11779" width="40.7109375" style="42" customWidth="1"/>
    <col min="11780" max="11783" width="10.7109375" style="42" customWidth="1"/>
    <col min="11784" max="12033" width="11.42578125" style="42"/>
    <col min="12034" max="12034" width="5.140625" style="42" bestFit="1" customWidth="1"/>
    <col min="12035" max="12035" width="40.7109375" style="42" customWidth="1"/>
    <col min="12036" max="12039" width="10.7109375" style="42" customWidth="1"/>
    <col min="12040" max="12289" width="11.42578125" style="42"/>
    <col min="12290" max="12290" width="5.140625" style="42" bestFit="1" customWidth="1"/>
    <col min="12291" max="12291" width="40.7109375" style="42" customWidth="1"/>
    <col min="12292" max="12295" width="10.7109375" style="42" customWidth="1"/>
    <col min="12296" max="12545" width="11.42578125" style="42"/>
    <col min="12546" max="12546" width="5.140625" style="42" bestFit="1" customWidth="1"/>
    <col min="12547" max="12547" width="40.7109375" style="42" customWidth="1"/>
    <col min="12548" max="12551" width="10.7109375" style="42" customWidth="1"/>
    <col min="12552" max="12801" width="11.42578125" style="42"/>
    <col min="12802" max="12802" width="5.140625" style="42" bestFit="1" customWidth="1"/>
    <col min="12803" max="12803" width="40.7109375" style="42" customWidth="1"/>
    <col min="12804" max="12807" width="10.7109375" style="42" customWidth="1"/>
    <col min="12808" max="13057" width="11.42578125" style="42"/>
    <col min="13058" max="13058" width="5.140625" style="42" bestFit="1" customWidth="1"/>
    <col min="13059" max="13059" width="40.7109375" style="42" customWidth="1"/>
    <col min="13060" max="13063" width="10.7109375" style="42" customWidth="1"/>
    <col min="13064" max="13313" width="11.42578125" style="42"/>
    <col min="13314" max="13314" width="5.140625" style="42" bestFit="1" customWidth="1"/>
    <col min="13315" max="13315" width="40.7109375" style="42" customWidth="1"/>
    <col min="13316" max="13319" width="10.7109375" style="42" customWidth="1"/>
    <col min="13320" max="13569" width="11.42578125" style="42"/>
    <col min="13570" max="13570" width="5.140625" style="42" bestFit="1" customWidth="1"/>
    <col min="13571" max="13571" width="40.7109375" style="42" customWidth="1"/>
    <col min="13572" max="13575" width="10.7109375" style="42" customWidth="1"/>
    <col min="13576" max="13825" width="11.42578125" style="42"/>
    <col min="13826" max="13826" width="5.140625" style="42" bestFit="1" customWidth="1"/>
    <col min="13827" max="13827" width="40.7109375" style="42" customWidth="1"/>
    <col min="13828" max="13831" width="10.7109375" style="42" customWidth="1"/>
    <col min="13832" max="14081" width="11.42578125" style="42"/>
    <col min="14082" max="14082" width="5.140625" style="42" bestFit="1" customWidth="1"/>
    <col min="14083" max="14083" width="40.7109375" style="42" customWidth="1"/>
    <col min="14084" max="14087" width="10.7109375" style="42" customWidth="1"/>
    <col min="14088" max="14337" width="11.42578125" style="42"/>
    <col min="14338" max="14338" width="5.140625" style="42" bestFit="1" customWidth="1"/>
    <col min="14339" max="14339" width="40.7109375" style="42" customWidth="1"/>
    <col min="14340" max="14343" width="10.7109375" style="42" customWidth="1"/>
    <col min="14344" max="14593" width="11.42578125" style="42"/>
    <col min="14594" max="14594" width="5.140625" style="42" bestFit="1" customWidth="1"/>
    <col min="14595" max="14595" width="40.7109375" style="42" customWidth="1"/>
    <col min="14596" max="14599" width="10.7109375" style="42" customWidth="1"/>
    <col min="14600" max="14849" width="11.42578125" style="42"/>
    <col min="14850" max="14850" width="5.140625" style="42" bestFit="1" customWidth="1"/>
    <col min="14851" max="14851" width="40.7109375" style="42" customWidth="1"/>
    <col min="14852" max="14855" width="10.7109375" style="42" customWidth="1"/>
    <col min="14856" max="15105" width="11.42578125" style="42"/>
    <col min="15106" max="15106" width="5.140625" style="42" bestFit="1" customWidth="1"/>
    <col min="15107" max="15107" width="40.7109375" style="42" customWidth="1"/>
    <col min="15108" max="15111" width="10.7109375" style="42" customWidth="1"/>
    <col min="15112" max="15361" width="11.42578125" style="42"/>
    <col min="15362" max="15362" width="5.140625" style="42" bestFit="1" customWidth="1"/>
    <col min="15363" max="15363" width="40.7109375" style="42" customWidth="1"/>
    <col min="15364" max="15367" width="10.7109375" style="42" customWidth="1"/>
    <col min="15368" max="15617" width="11.42578125" style="42"/>
    <col min="15618" max="15618" width="5.140625" style="42" bestFit="1" customWidth="1"/>
    <col min="15619" max="15619" width="40.7109375" style="42" customWidth="1"/>
    <col min="15620" max="15623" width="10.7109375" style="42" customWidth="1"/>
    <col min="15624" max="15873" width="11.42578125" style="42"/>
    <col min="15874" max="15874" width="5.140625" style="42" bestFit="1" customWidth="1"/>
    <col min="15875" max="15875" width="40.7109375" style="42" customWidth="1"/>
    <col min="15876" max="15879" width="10.7109375" style="42" customWidth="1"/>
    <col min="15880" max="16129" width="11.42578125" style="42"/>
    <col min="16130" max="16130" width="5.140625" style="42" bestFit="1" customWidth="1"/>
    <col min="16131" max="16131" width="40.7109375" style="42" customWidth="1"/>
    <col min="16132" max="16135" width="10.7109375" style="42" customWidth="1"/>
    <col min="16136" max="16384" width="11.42578125" style="42"/>
  </cols>
  <sheetData>
    <row r="1" spans="1:7" s="37" customFormat="1" ht="25.5" x14ac:dyDescent="0.2">
      <c r="A1" s="81" t="s">
        <v>51</v>
      </c>
      <c r="B1" s="181" t="s">
        <v>52</v>
      </c>
      <c r="C1" s="182"/>
      <c r="D1" s="36" t="s">
        <v>13</v>
      </c>
      <c r="E1" s="36" t="s">
        <v>12</v>
      </c>
      <c r="F1" s="36" t="s">
        <v>70</v>
      </c>
      <c r="G1" s="93" t="s">
        <v>71</v>
      </c>
    </row>
    <row r="2" spans="1:7" s="38" customFormat="1" x14ac:dyDescent="0.2">
      <c r="A2" s="80"/>
      <c r="D2" s="39"/>
      <c r="E2" s="39"/>
      <c r="F2" s="39"/>
      <c r="G2" s="39"/>
    </row>
    <row r="3" spans="1:7" x14ac:dyDescent="0.2">
      <c r="A3" s="80">
        <v>4</v>
      </c>
      <c r="B3" s="178" t="s">
        <v>154</v>
      </c>
      <c r="C3" s="178"/>
    </row>
    <row r="4" spans="1:7" x14ac:dyDescent="0.2">
      <c r="B4" s="79"/>
      <c r="C4" s="79"/>
    </row>
    <row r="5" spans="1:7" s="40" customFormat="1" ht="25.5" customHeight="1" x14ac:dyDescent="0.2">
      <c r="A5" s="80" t="s">
        <v>6</v>
      </c>
      <c r="B5" s="178" t="s">
        <v>156</v>
      </c>
      <c r="C5" s="178"/>
      <c r="D5" s="41"/>
      <c r="E5" s="41"/>
      <c r="F5" s="41"/>
      <c r="G5" s="41"/>
    </row>
    <row r="6" spans="1:7" s="40" customFormat="1" x14ac:dyDescent="0.2">
      <c r="A6" s="80"/>
      <c r="B6" s="40" t="s">
        <v>77</v>
      </c>
      <c r="C6" s="125" t="s">
        <v>80</v>
      </c>
      <c r="D6" s="41"/>
      <c r="E6" s="41"/>
      <c r="F6" s="41"/>
      <c r="G6" s="41"/>
    </row>
    <row r="7" spans="1:7" s="40" customFormat="1" ht="40.5" customHeight="1" x14ac:dyDescent="0.2">
      <c r="A7" s="80"/>
      <c r="B7" s="178" t="s">
        <v>153</v>
      </c>
      <c r="C7" s="178"/>
      <c r="D7" s="41"/>
      <c r="E7" s="41"/>
      <c r="F7" s="41"/>
      <c r="G7" s="41"/>
    </row>
    <row r="8" spans="1:7" s="40" customFormat="1" ht="28.5" customHeight="1" x14ac:dyDescent="0.2">
      <c r="A8" s="80"/>
      <c r="B8" s="178" t="s">
        <v>138</v>
      </c>
      <c r="C8" s="178"/>
      <c r="D8" s="41"/>
      <c r="E8" s="41"/>
      <c r="F8" s="41"/>
      <c r="G8" s="41"/>
    </row>
    <row r="9" spans="1:7" s="40" customFormat="1" ht="25.5" customHeight="1" x14ac:dyDescent="0.2">
      <c r="A9" s="80"/>
      <c r="B9" s="178" t="s">
        <v>139</v>
      </c>
      <c r="C9" s="178"/>
      <c r="D9" s="41"/>
      <c r="E9" s="41"/>
      <c r="F9" s="41"/>
      <c r="G9" s="41"/>
    </row>
    <row r="10" spans="1:7" s="40" customFormat="1" x14ac:dyDescent="0.2">
      <c r="A10" s="80"/>
      <c r="B10" s="178" t="s">
        <v>140</v>
      </c>
      <c r="C10" s="178"/>
      <c r="D10" s="41"/>
      <c r="E10" s="41"/>
      <c r="F10" s="41"/>
      <c r="G10" s="41"/>
    </row>
    <row r="11" spans="1:7" s="40" customFormat="1" ht="27" customHeight="1" x14ac:dyDescent="0.2">
      <c r="A11" s="80"/>
      <c r="B11" s="178" t="s">
        <v>141</v>
      </c>
      <c r="C11" s="178"/>
      <c r="D11" s="41"/>
      <c r="E11" s="41"/>
      <c r="F11" s="41"/>
      <c r="G11" s="41"/>
    </row>
    <row r="12" spans="1:7" s="40" customFormat="1" ht="17.25" customHeight="1" x14ac:dyDescent="0.2">
      <c r="A12" s="80"/>
      <c r="B12" s="179" t="s">
        <v>289</v>
      </c>
      <c r="C12" s="179"/>
      <c r="D12" s="41"/>
      <c r="E12" s="41"/>
      <c r="F12" s="41"/>
      <c r="G12" s="41"/>
    </row>
    <row r="13" spans="1:7" s="40" customFormat="1" ht="27.75" customHeight="1" x14ac:dyDescent="0.2">
      <c r="A13" s="80"/>
      <c r="B13" s="178" t="s">
        <v>143</v>
      </c>
      <c r="C13" s="178"/>
      <c r="D13" s="41"/>
      <c r="E13" s="41"/>
      <c r="F13" s="41"/>
      <c r="G13" s="41"/>
    </row>
    <row r="14" spans="1:7" s="40" customFormat="1" ht="27.75" customHeight="1" x14ac:dyDescent="0.2">
      <c r="A14" s="80"/>
      <c r="B14" s="178" t="s">
        <v>145</v>
      </c>
      <c r="C14" s="178"/>
      <c r="D14" s="41"/>
      <c r="E14" s="41"/>
      <c r="F14" s="41"/>
      <c r="G14" s="41"/>
    </row>
    <row r="15" spans="1:7" s="40" customFormat="1" ht="14.25" customHeight="1" x14ac:dyDescent="0.2">
      <c r="A15" s="80"/>
      <c r="B15" s="178" t="s">
        <v>144</v>
      </c>
      <c r="C15" s="178"/>
      <c r="D15" s="41"/>
      <c r="E15" s="41"/>
      <c r="F15" s="41"/>
      <c r="G15" s="41"/>
    </row>
    <row r="16" spans="1:7" s="40" customFormat="1" ht="27.75" customHeight="1" x14ac:dyDescent="0.2">
      <c r="A16" s="80"/>
      <c r="B16" s="179" t="s">
        <v>290</v>
      </c>
      <c r="C16" s="178"/>
      <c r="D16" s="41"/>
      <c r="E16" s="41"/>
      <c r="F16" s="41"/>
      <c r="G16" s="41"/>
    </row>
    <row r="17" spans="1:7" s="40" customFormat="1" x14ac:dyDescent="0.2">
      <c r="A17" s="80"/>
      <c r="B17" s="180" t="s">
        <v>80</v>
      </c>
      <c r="C17" s="180"/>
      <c r="D17" s="41"/>
      <c r="E17" s="41"/>
      <c r="F17" s="41"/>
      <c r="G17" s="41"/>
    </row>
    <row r="18" spans="1:7" s="40" customFormat="1" ht="28.5" customHeight="1" x14ac:dyDescent="0.2">
      <c r="A18" s="80"/>
      <c r="B18" s="178" t="s">
        <v>293</v>
      </c>
      <c r="C18" s="178"/>
      <c r="D18" s="41"/>
      <c r="E18" s="41"/>
      <c r="F18" s="41"/>
      <c r="G18" s="41"/>
    </row>
    <row r="20" spans="1:7" s="40" customFormat="1" x14ac:dyDescent="0.2">
      <c r="A20" s="80"/>
      <c r="B20" s="20" t="s">
        <v>53</v>
      </c>
      <c r="C20" s="77"/>
      <c r="D20" s="123"/>
      <c r="E20" s="19" t="s">
        <v>20</v>
      </c>
      <c r="F20" s="124"/>
      <c r="G20" s="25">
        <f>D20*F20</f>
        <v>0</v>
      </c>
    </row>
    <row r="21" spans="1:7" s="40" customFormat="1" x14ac:dyDescent="0.2">
      <c r="A21" s="80"/>
      <c r="B21" s="20"/>
      <c r="C21" s="77"/>
      <c r="D21" s="19"/>
      <c r="E21" s="19"/>
      <c r="F21" s="19"/>
      <c r="G21" s="19"/>
    </row>
    <row r="22" spans="1:7" s="40" customFormat="1" x14ac:dyDescent="0.2">
      <c r="A22" s="80"/>
      <c r="B22" s="20" t="s">
        <v>54</v>
      </c>
      <c r="C22" s="77"/>
      <c r="D22" s="123"/>
      <c r="E22" s="19" t="s">
        <v>20</v>
      </c>
      <c r="F22" s="124"/>
      <c r="G22" s="25">
        <f>D22*F22</f>
        <v>0</v>
      </c>
    </row>
    <row r="25" spans="1:7" s="40" customFormat="1" ht="25.5" customHeight="1" x14ac:dyDescent="0.2">
      <c r="A25" s="80" t="s">
        <v>7</v>
      </c>
      <c r="B25" s="178" t="s">
        <v>156</v>
      </c>
      <c r="C25" s="178"/>
      <c r="D25" s="41"/>
      <c r="E25" s="41"/>
      <c r="F25" s="41"/>
      <c r="G25" s="41"/>
    </row>
    <row r="26" spans="1:7" s="40" customFormat="1" x14ac:dyDescent="0.2">
      <c r="A26" s="80"/>
      <c r="B26" s="40" t="s">
        <v>77</v>
      </c>
      <c r="C26" s="125" t="s">
        <v>80</v>
      </c>
      <c r="D26" s="41"/>
      <c r="E26" s="72"/>
      <c r="F26" s="41"/>
      <c r="G26" s="41"/>
    </row>
    <row r="27" spans="1:7" s="40" customFormat="1" x14ac:dyDescent="0.2">
      <c r="A27" s="80"/>
      <c r="B27" s="178" t="s">
        <v>81</v>
      </c>
      <c r="C27" s="178"/>
      <c r="D27" s="41"/>
      <c r="E27" s="41"/>
      <c r="F27" s="41"/>
      <c r="G27" s="41"/>
    </row>
    <row r="29" spans="1:7" s="40" customFormat="1" x14ac:dyDescent="0.2">
      <c r="A29" s="80"/>
      <c r="B29" s="20" t="s">
        <v>53</v>
      </c>
      <c r="C29" s="77"/>
      <c r="D29" s="123"/>
      <c r="E29" s="19" t="s">
        <v>20</v>
      </c>
      <c r="F29" s="124"/>
      <c r="G29" s="25">
        <f>D29*F29</f>
        <v>0</v>
      </c>
    </row>
    <row r="30" spans="1:7" s="40" customFormat="1" x14ac:dyDescent="0.2">
      <c r="A30" s="80"/>
      <c r="B30" s="20"/>
      <c r="C30" s="77"/>
      <c r="D30" s="19"/>
      <c r="E30" s="19"/>
      <c r="F30" s="19"/>
      <c r="G30" s="19"/>
    </row>
    <row r="31" spans="1:7" s="40" customFormat="1" x14ac:dyDescent="0.2">
      <c r="A31" s="80"/>
      <c r="B31" s="20" t="s">
        <v>54</v>
      </c>
      <c r="C31" s="77"/>
      <c r="D31" s="123"/>
      <c r="E31" s="19" t="s">
        <v>20</v>
      </c>
      <c r="F31" s="124"/>
      <c r="G31" s="25">
        <f>D31*F31</f>
        <v>0</v>
      </c>
    </row>
    <row r="34" spans="1:7" s="40" customFormat="1" ht="25.5" customHeight="1" x14ac:dyDescent="0.2">
      <c r="A34" s="80" t="s">
        <v>8</v>
      </c>
      <c r="B34" s="178" t="s">
        <v>156</v>
      </c>
      <c r="C34" s="178"/>
      <c r="D34" s="41"/>
      <c r="E34" s="41"/>
      <c r="F34" s="41"/>
      <c r="G34" s="41"/>
    </row>
    <row r="35" spans="1:7" s="40" customFormat="1" x14ac:dyDescent="0.2">
      <c r="A35" s="80"/>
      <c r="B35" s="40" t="s">
        <v>77</v>
      </c>
      <c r="C35" s="125" t="s">
        <v>80</v>
      </c>
      <c r="D35" s="41"/>
      <c r="E35" s="72"/>
      <c r="F35" s="41"/>
      <c r="G35" s="41"/>
    </row>
    <row r="36" spans="1:7" s="40" customFormat="1" x14ac:dyDescent="0.2">
      <c r="A36" s="80"/>
      <c r="B36" s="178" t="s">
        <v>81</v>
      </c>
      <c r="C36" s="178"/>
      <c r="D36" s="41"/>
      <c r="E36" s="41"/>
      <c r="F36" s="41"/>
      <c r="G36" s="41"/>
    </row>
    <row r="38" spans="1:7" s="40" customFormat="1" x14ac:dyDescent="0.2">
      <c r="A38" s="80"/>
      <c r="B38" s="20" t="s">
        <v>53</v>
      </c>
      <c r="C38" s="77"/>
      <c r="D38" s="123"/>
      <c r="E38" s="19" t="s">
        <v>20</v>
      </c>
      <c r="F38" s="124"/>
      <c r="G38" s="25">
        <f>D38*F38</f>
        <v>0</v>
      </c>
    </row>
    <row r="39" spans="1:7" s="40" customFormat="1" x14ac:dyDescent="0.2">
      <c r="A39" s="80"/>
      <c r="B39" s="20"/>
      <c r="C39" s="77"/>
      <c r="D39" s="19"/>
      <c r="E39" s="19"/>
      <c r="F39" s="19"/>
      <c r="G39" s="19"/>
    </row>
    <row r="40" spans="1:7" s="40" customFormat="1" x14ac:dyDescent="0.2">
      <c r="A40" s="80"/>
      <c r="B40" s="20" t="s">
        <v>54</v>
      </c>
      <c r="C40" s="77"/>
      <c r="D40" s="123"/>
      <c r="E40" s="19" t="s">
        <v>20</v>
      </c>
      <c r="F40" s="124"/>
      <c r="G40" s="25">
        <f>D40*F40</f>
        <v>0</v>
      </c>
    </row>
    <row r="43" spans="1:7" x14ac:dyDescent="0.2">
      <c r="A43" s="82" t="s">
        <v>267</v>
      </c>
      <c r="G43" s="75">
        <f>SUM(G2:G42)</f>
        <v>0</v>
      </c>
    </row>
  </sheetData>
  <mergeCells count="19">
    <mergeCell ref="B9:C9"/>
    <mergeCell ref="B1:C1"/>
    <mergeCell ref="B3:C3"/>
    <mergeCell ref="B5:C5"/>
    <mergeCell ref="B7:C7"/>
    <mergeCell ref="B8:C8"/>
    <mergeCell ref="B36:C36"/>
    <mergeCell ref="B10:C10"/>
    <mergeCell ref="B11:C11"/>
    <mergeCell ref="B12:C12"/>
    <mergeCell ref="B13:C13"/>
    <mergeCell ref="B14:C14"/>
    <mergeCell ref="B15:C15"/>
    <mergeCell ref="B16:C16"/>
    <mergeCell ref="B18:C18"/>
    <mergeCell ref="B25:C25"/>
    <mergeCell ref="B27:C27"/>
    <mergeCell ref="B34:C34"/>
    <mergeCell ref="B17:C17"/>
  </mergeCells>
  <pageMargins left="1.1811023622047243" right="0.78740157480314965" top="0.98425196850393704" bottom="0.59055118110236215" header="0.51181102362204722" footer="0.51181102362204722"/>
  <pageSetup paperSize="9" scale="86" fitToHeight="10" orientation="portrait" r:id="rId1"/>
  <legacyDrawingHF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Listen!$G$82:$G$85</xm:f>
          </x14:formula1>
          <xm:sqref>C6</xm:sqref>
        </x14:dataValidation>
        <x14:dataValidation type="list" allowBlank="1" showInputMessage="1" showErrorMessage="1">
          <x14:formula1>
            <xm:f>Listen!$G$82:$G$85</xm:f>
          </x14:formula1>
          <xm:sqref>C26 C35</xm:sqref>
        </x14:dataValidation>
        <x14:dataValidation type="list" allowBlank="1" showInputMessage="1" showErrorMessage="1">
          <x14:formula1>
            <xm:f>Listen!$B$76:$B$78</xm:f>
          </x14:formula1>
          <xm:sqref>B17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A19" zoomScaleNormal="100" workbookViewId="0">
      <selection activeCell="C39" sqref="C39"/>
    </sheetView>
  </sheetViews>
  <sheetFormatPr baseColWidth="10" defaultRowHeight="12.75" x14ac:dyDescent="0.2"/>
  <cols>
    <col min="1" max="1" width="7" style="80" bestFit="1" customWidth="1"/>
    <col min="2" max="2" width="25.7109375" style="40" customWidth="1"/>
    <col min="3" max="3" width="17.7109375" style="40" customWidth="1"/>
    <col min="4" max="7" width="10.7109375" style="41" customWidth="1"/>
    <col min="8" max="8" width="11.42578125" style="40"/>
    <col min="9" max="257" width="11.42578125" style="42"/>
    <col min="258" max="258" width="5.140625" style="42" bestFit="1" customWidth="1"/>
    <col min="259" max="259" width="40.7109375" style="42" customWidth="1"/>
    <col min="260" max="263" width="10.7109375" style="42" customWidth="1"/>
    <col min="264" max="513" width="11.42578125" style="42"/>
    <col min="514" max="514" width="5.140625" style="42" bestFit="1" customWidth="1"/>
    <col min="515" max="515" width="40.7109375" style="42" customWidth="1"/>
    <col min="516" max="519" width="10.7109375" style="42" customWidth="1"/>
    <col min="520" max="769" width="11.42578125" style="42"/>
    <col min="770" max="770" width="5.140625" style="42" bestFit="1" customWidth="1"/>
    <col min="771" max="771" width="40.7109375" style="42" customWidth="1"/>
    <col min="772" max="775" width="10.7109375" style="42" customWidth="1"/>
    <col min="776" max="1025" width="11.42578125" style="42"/>
    <col min="1026" max="1026" width="5.140625" style="42" bestFit="1" customWidth="1"/>
    <col min="1027" max="1027" width="40.7109375" style="42" customWidth="1"/>
    <col min="1028" max="1031" width="10.7109375" style="42" customWidth="1"/>
    <col min="1032" max="1281" width="11.42578125" style="42"/>
    <col min="1282" max="1282" width="5.140625" style="42" bestFit="1" customWidth="1"/>
    <col min="1283" max="1283" width="40.7109375" style="42" customWidth="1"/>
    <col min="1284" max="1287" width="10.7109375" style="42" customWidth="1"/>
    <col min="1288" max="1537" width="11.42578125" style="42"/>
    <col min="1538" max="1538" width="5.140625" style="42" bestFit="1" customWidth="1"/>
    <col min="1539" max="1539" width="40.7109375" style="42" customWidth="1"/>
    <col min="1540" max="1543" width="10.7109375" style="42" customWidth="1"/>
    <col min="1544" max="1793" width="11.42578125" style="42"/>
    <col min="1794" max="1794" width="5.140625" style="42" bestFit="1" customWidth="1"/>
    <col min="1795" max="1795" width="40.7109375" style="42" customWidth="1"/>
    <col min="1796" max="1799" width="10.7109375" style="42" customWidth="1"/>
    <col min="1800" max="2049" width="11.42578125" style="42"/>
    <col min="2050" max="2050" width="5.140625" style="42" bestFit="1" customWidth="1"/>
    <col min="2051" max="2051" width="40.7109375" style="42" customWidth="1"/>
    <col min="2052" max="2055" width="10.7109375" style="42" customWidth="1"/>
    <col min="2056" max="2305" width="11.42578125" style="42"/>
    <col min="2306" max="2306" width="5.140625" style="42" bestFit="1" customWidth="1"/>
    <col min="2307" max="2307" width="40.7109375" style="42" customWidth="1"/>
    <col min="2308" max="2311" width="10.7109375" style="42" customWidth="1"/>
    <col min="2312" max="2561" width="11.42578125" style="42"/>
    <col min="2562" max="2562" width="5.140625" style="42" bestFit="1" customWidth="1"/>
    <col min="2563" max="2563" width="40.7109375" style="42" customWidth="1"/>
    <col min="2564" max="2567" width="10.7109375" style="42" customWidth="1"/>
    <col min="2568" max="2817" width="11.42578125" style="42"/>
    <col min="2818" max="2818" width="5.140625" style="42" bestFit="1" customWidth="1"/>
    <col min="2819" max="2819" width="40.7109375" style="42" customWidth="1"/>
    <col min="2820" max="2823" width="10.7109375" style="42" customWidth="1"/>
    <col min="2824" max="3073" width="11.42578125" style="42"/>
    <col min="3074" max="3074" width="5.140625" style="42" bestFit="1" customWidth="1"/>
    <col min="3075" max="3075" width="40.7109375" style="42" customWidth="1"/>
    <col min="3076" max="3079" width="10.7109375" style="42" customWidth="1"/>
    <col min="3080" max="3329" width="11.42578125" style="42"/>
    <col min="3330" max="3330" width="5.140625" style="42" bestFit="1" customWidth="1"/>
    <col min="3331" max="3331" width="40.7109375" style="42" customWidth="1"/>
    <col min="3332" max="3335" width="10.7109375" style="42" customWidth="1"/>
    <col min="3336" max="3585" width="11.42578125" style="42"/>
    <col min="3586" max="3586" width="5.140625" style="42" bestFit="1" customWidth="1"/>
    <col min="3587" max="3587" width="40.7109375" style="42" customWidth="1"/>
    <col min="3588" max="3591" width="10.7109375" style="42" customWidth="1"/>
    <col min="3592" max="3841" width="11.42578125" style="42"/>
    <col min="3842" max="3842" width="5.140625" style="42" bestFit="1" customWidth="1"/>
    <col min="3843" max="3843" width="40.7109375" style="42" customWidth="1"/>
    <col min="3844" max="3847" width="10.7109375" style="42" customWidth="1"/>
    <col min="3848" max="4097" width="11.42578125" style="42"/>
    <col min="4098" max="4098" width="5.140625" style="42" bestFit="1" customWidth="1"/>
    <col min="4099" max="4099" width="40.7109375" style="42" customWidth="1"/>
    <col min="4100" max="4103" width="10.7109375" style="42" customWidth="1"/>
    <col min="4104" max="4353" width="11.42578125" style="42"/>
    <col min="4354" max="4354" width="5.140625" style="42" bestFit="1" customWidth="1"/>
    <col min="4355" max="4355" width="40.7109375" style="42" customWidth="1"/>
    <col min="4356" max="4359" width="10.7109375" style="42" customWidth="1"/>
    <col min="4360" max="4609" width="11.42578125" style="42"/>
    <col min="4610" max="4610" width="5.140625" style="42" bestFit="1" customWidth="1"/>
    <col min="4611" max="4611" width="40.7109375" style="42" customWidth="1"/>
    <col min="4612" max="4615" width="10.7109375" style="42" customWidth="1"/>
    <col min="4616" max="4865" width="11.42578125" style="42"/>
    <col min="4866" max="4866" width="5.140625" style="42" bestFit="1" customWidth="1"/>
    <col min="4867" max="4867" width="40.7109375" style="42" customWidth="1"/>
    <col min="4868" max="4871" width="10.7109375" style="42" customWidth="1"/>
    <col min="4872" max="5121" width="11.42578125" style="42"/>
    <col min="5122" max="5122" width="5.140625" style="42" bestFit="1" customWidth="1"/>
    <col min="5123" max="5123" width="40.7109375" style="42" customWidth="1"/>
    <col min="5124" max="5127" width="10.7109375" style="42" customWidth="1"/>
    <col min="5128" max="5377" width="11.42578125" style="42"/>
    <col min="5378" max="5378" width="5.140625" style="42" bestFit="1" customWidth="1"/>
    <col min="5379" max="5379" width="40.7109375" style="42" customWidth="1"/>
    <col min="5380" max="5383" width="10.7109375" style="42" customWidth="1"/>
    <col min="5384" max="5633" width="11.42578125" style="42"/>
    <col min="5634" max="5634" width="5.140625" style="42" bestFit="1" customWidth="1"/>
    <col min="5635" max="5635" width="40.7109375" style="42" customWidth="1"/>
    <col min="5636" max="5639" width="10.7109375" style="42" customWidth="1"/>
    <col min="5640" max="5889" width="11.42578125" style="42"/>
    <col min="5890" max="5890" width="5.140625" style="42" bestFit="1" customWidth="1"/>
    <col min="5891" max="5891" width="40.7109375" style="42" customWidth="1"/>
    <col min="5892" max="5895" width="10.7109375" style="42" customWidth="1"/>
    <col min="5896" max="6145" width="11.42578125" style="42"/>
    <col min="6146" max="6146" width="5.140625" style="42" bestFit="1" customWidth="1"/>
    <col min="6147" max="6147" width="40.7109375" style="42" customWidth="1"/>
    <col min="6148" max="6151" width="10.7109375" style="42" customWidth="1"/>
    <col min="6152" max="6401" width="11.42578125" style="42"/>
    <col min="6402" max="6402" width="5.140625" style="42" bestFit="1" customWidth="1"/>
    <col min="6403" max="6403" width="40.7109375" style="42" customWidth="1"/>
    <col min="6404" max="6407" width="10.7109375" style="42" customWidth="1"/>
    <col min="6408" max="6657" width="11.42578125" style="42"/>
    <col min="6658" max="6658" width="5.140625" style="42" bestFit="1" customWidth="1"/>
    <col min="6659" max="6659" width="40.7109375" style="42" customWidth="1"/>
    <col min="6660" max="6663" width="10.7109375" style="42" customWidth="1"/>
    <col min="6664" max="6913" width="11.42578125" style="42"/>
    <col min="6914" max="6914" width="5.140625" style="42" bestFit="1" customWidth="1"/>
    <col min="6915" max="6915" width="40.7109375" style="42" customWidth="1"/>
    <col min="6916" max="6919" width="10.7109375" style="42" customWidth="1"/>
    <col min="6920" max="7169" width="11.42578125" style="42"/>
    <col min="7170" max="7170" width="5.140625" style="42" bestFit="1" customWidth="1"/>
    <col min="7171" max="7171" width="40.7109375" style="42" customWidth="1"/>
    <col min="7172" max="7175" width="10.7109375" style="42" customWidth="1"/>
    <col min="7176" max="7425" width="11.42578125" style="42"/>
    <col min="7426" max="7426" width="5.140625" style="42" bestFit="1" customWidth="1"/>
    <col min="7427" max="7427" width="40.7109375" style="42" customWidth="1"/>
    <col min="7428" max="7431" width="10.7109375" style="42" customWidth="1"/>
    <col min="7432" max="7681" width="11.42578125" style="42"/>
    <col min="7682" max="7682" width="5.140625" style="42" bestFit="1" customWidth="1"/>
    <col min="7683" max="7683" width="40.7109375" style="42" customWidth="1"/>
    <col min="7684" max="7687" width="10.7109375" style="42" customWidth="1"/>
    <col min="7688" max="7937" width="11.42578125" style="42"/>
    <col min="7938" max="7938" width="5.140625" style="42" bestFit="1" customWidth="1"/>
    <col min="7939" max="7939" width="40.7109375" style="42" customWidth="1"/>
    <col min="7940" max="7943" width="10.7109375" style="42" customWidth="1"/>
    <col min="7944" max="8193" width="11.42578125" style="42"/>
    <col min="8194" max="8194" width="5.140625" style="42" bestFit="1" customWidth="1"/>
    <col min="8195" max="8195" width="40.7109375" style="42" customWidth="1"/>
    <col min="8196" max="8199" width="10.7109375" style="42" customWidth="1"/>
    <col min="8200" max="8449" width="11.42578125" style="42"/>
    <col min="8450" max="8450" width="5.140625" style="42" bestFit="1" customWidth="1"/>
    <col min="8451" max="8451" width="40.7109375" style="42" customWidth="1"/>
    <col min="8452" max="8455" width="10.7109375" style="42" customWidth="1"/>
    <col min="8456" max="8705" width="11.42578125" style="42"/>
    <col min="8706" max="8706" width="5.140625" style="42" bestFit="1" customWidth="1"/>
    <col min="8707" max="8707" width="40.7109375" style="42" customWidth="1"/>
    <col min="8708" max="8711" width="10.7109375" style="42" customWidth="1"/>
    <col min="8712" max="8961" width="11.42578125" style="42"/>
    <col min="8962" max="8962" width="5.140625" style="42" bestFit="1" customWidth="1"/>
    <col min="8963" max="8963" width="40.7109375" style="42" customWidth="1"/>
    <col min="8964" max="8967" width="10.7109375" style="42" customWidth="1"/>
    <col min="8968" max="9217" width="11.42578125" style="42"/>
    <col min="9218" max="9218" width="5.140625" style="42" bestFit="1" customWidth="1"/>
    <col min="9219" max="9219" width="40.7109375" style="42" customWidth="1"/>
    <col min="9220" max="9223" width="10.7109375" style="42" customWidth="1"/>
    <col min="9224" max="9473" width="11.42578125" style="42"/>
    <col min="9474" max="9474" width="5.140625" style="42" bestFit="1" customWidth="1"/>
    <col min="9475" max="9475" width="40.7109375" style="42" customWidth="1"/>
    <col min="9476" max="9479" width="10.7109375" style="42" customWidth="1"/>
    <col min="9480" max="9729" width="11.42578125" style="42"/>
    <col min="9730" max="9730" width="5.140625" style="42" bestFit="1" customWidth="1"/>
    <col min="9731" max="9731" width="40.7109375" style="42" customWidth="1"/>
    <col min="9732" max="9735" width="10.7109375" style="42" customWidth="1"/>
    <col min="9736" max="9985" width="11.42578125" style="42"/>
    <col min="9986" max="9986" width="5.140625" style="42" bestFit="1" customWidth="1"/>
    <col min="9987" max="9987" width="40.7109375" style="42" customWidth="1"/>
    <col min="9988" max="9991" width="10.7109375" style="42" customWidth="1"/>
    <col min="9992" max="10241" width="11.42578125" style="42"/>
    <col min="10242" max="10242" width="5.140625" style="42" bestFit="1" customWidth="1"/>
    <col min="10243" max="10243" width="40.7109375" style="42" customWidth="1"/>
    <col min="10244" max="10247" width="10.7109375" style="42" customWidth="1"/>
    <col min="10248" max="10497" width="11.42578125" style="42"/>
    <col min="10498" max="10498" width="5.140625" style="42" bestFit="1" customWidth="1"/>
    <col min="10499" max="10499" width="40.7109375" style="42" customWidth="1"/>
    <col min="10500" max="10503" width="10.7109375" style="42" customWidth="1"/>
    <col min="10504" max="10753" width="11.42578125" style="42"/>
    <col min="10754" max="10754" width="5.140625" style="42" bestFit="1" customWidth="1"/>
    <col min="10755" max="10755" width="40.7109375" style="42" customWidth="1"/>
    <col min="10756" max="10759" width="10.7109375" style="42" customWidth="1"/>
    <col min="10760" max="11009" width="11.42578125" style="42"/>
    <col min="11010" max="11010" width="5.140625" style="42" bestFit="1" customWidth="1"/>
    <col min="11011" max="11011" width="40.7109375" style="42" customWidth="1"/>
    <col min="11012" max="11015" width="10.7109375" style="42" customWidth="1"/>
    <col min="11016" max="11265" width="11.42578125" style="42"/>
    <col min="11266" max="11266" width="5.140625" style="42" bestFit="1" customWidth="1"/>
    <col min="11267" max="11267" width="40.7109375" style="42" customWidth="1"/>
    <col min="11268" max="11271" width="10.7109375" style="42" customWidth="1"/>
    <col min="11272" max="11521" width="11.42578125" style="42"/>
    <col min="11522" max="11522" width="5.140625" style="42" bestFit="1" customWidth="1"/>
    <col min="11523" max="11523" width="40.7109375" style="42" customWidth="1"/>
    <col min="11524" max="11527" width="10.7109375" style="42" customWidth="1"/>
    <col min="11528" max="11777" width="11.42578125" style="42"/>
    <col min="11778" max="11778" width="5.140625" style="42" bestFit="1" customWidth="1"/>
    <col min="11779" max="11779" width="40.7109375" style="42" customWidth="1"/>
    <col min="11780" max="11783" width="10.7109375" style="42" customWidth="1"/>
    <col min="11784" max="12033" width="11.42578125" style="42"/>
    <col min="12034" max="12034" width="5.140625" style="42" bestFit="1" customWidth="1"/>
    <col min="12035" max="12035" width="40.7109375" style="42" customWidth="1"/>
    <col min="12036" max="12039" width="10.7109375" style="42" customWidth="1"/>
    <col min="12040" max="12289" width="11.42578125" style="42"/>
    <col min="12290" max="12290" width="5.140625" style="42" bestFit="1" customWidth="1"/>
    <col min="12291" max="12291" width="40.7109375" style="42" customWidth="1"/>
    <col min="12292" max="12295" width="10.7109375" style="42" customWidth="1"/>
    <col min="12296" max="12545" width="11.42578125" style="42"/>
    <col min="12546" max="12546" width="5.140625" style="42" bestFit="1" customWidth="1"/>
    <col min="12547" max="12547" width="40.7109375" style="42" customWidth="1"/>
    <col min="12548" max="12551" width="10.7109375" style="42" customWidth="1"/>
    <col min="12552" max="12801" width="11.42578125" style="42"/>
    <col min="12802" max="12802" width="5.140625" style="42" bestFit="1" customWidth="1"/>
    <col min="12803" max="12803" width="40.7109375" style="42" customWidth="1"/>
    <col min="12804" max="12807" width="10.7109375" style="42" customWidth="1"/>
    <col min="12808" max="13057" width="11.42578125" style="42"/>
    <col min="13058" max="13058" width="5.140625" style="42" bestFit="1" customWidth="1"/>
    <col min="13059" max="13059" width="40.7109375" style="42" customWidth="1"/>
    <col min="13060" max="13063" width="10.7109375" style="42" customWidth="1"/>
    <col min="13064" max="13313" width="11.42578125" style="42"/>
    <col min="13314" max="13314" width="5.140625" style="42" bestFit="1" customWidth="1"/>
    <col min="13315" max="13315" width="40.7109375" style="42" customWidth="1"/>
    <col min="13316" max="13319" width="10.7109375" style="42" customWidth="1"/>
    <col min="13320" max="13569" width="11.42578125" style="42"/>
    <col min="13570" max="13570" width="5.140625" style="42" bestFit="1" customWidth="1"/>
    <col min="13571" max="13571" width="40.7109375" style="42" customWidth="1"/>
    <col min="13572" max="13575" width="10.7109375" style="42" customWidth="1"/>
    <col min="13576" max="13825" width="11.42578125" style="42"/>
    <col min="13826" max="13826" width="5.140625" style="42" bestFit="1" customWidth="1"/>
    <col min="13827" max="13827" width="40.7109375" style="42" customWidth="1"/>
    <col min="13828" max="13831" width="10.7109375" style="42" customWidth="1"/>
    <col min="13832" max="14081" width="11.42578125" style="42"/>
    <col min="14082" max="14082" width="5.140625" style="42" bestFit="1" customWidth="1"/>
    <col min="14083" max="14083" width="40.7109375" style="42" customWidth="1"/>
    <col min="14084" max="14087" width="10.7109375" style="42" customWidth="1"/>
    <col min="14088" max="14337" width="11.42578125" style="42"/>
    <col min="14338" max="14338" width="5.140625" style="42" bestFit="1" customWidth="1"/>
    <col min="14339" max="14339" width="40.7109375" style="42" customWidth="1"/>
    <col min="14340" max="14343" width="10.7109375" style="42" customWidth="1"/>
    <col min="14344" max="14593" width="11.42578125" style="42"/>
    <col min="14594" max="14594" width="5.140625" style="42" bestFit="1" customWidth="1"/>
    <col min="14595" max="14595" width="40.7109375" style="42" customWidth="1"/>
    <col min="14596" max="14599" width="10.7109375" style="42" customWidth="1"/>
    <col min="14600" max="14849" width="11.42578125" style="42"/>
    <col min="14850" max="14850" width="5.140625" style="42" bestFit="1" customWidth="1"/>
    <col min="14851" max="14851" width="40.7109375" style="42" customWidth="1"/>
    <col min="14852" max="14855" width="10.7109375" style="42" customWidth="1"/>
    <col min="14856" max="15105" width="11.42578125" style="42"/>
    <col min="15106" max="15106" width="5.140625" style="42" bestFit="1" customWidth="1"/>
    <col min="15107" max="15107" width="40.7109375" style="42" customWidth="1"/>
    <col min="15108" max="15111" width="10.7109375" style="42" customWidth="1"/>
    <col min="15112" max="15361" width="11.42578125" style="42"/>
    <col min="15362" max="15362" width="5.140625" style="42" bestFit="1" customWidth="1"/>
    <col min="15363" max="15363" width="40.7109375" style="42" customWidth="1"/>
    <col min="15364" max="15367" width="10.7109375" style="42" customWidth="1"/>
    <col min="15368" max="15617" width="11.42578125" style="42"/>
    <col min="15618" max="15618" width="5.140625" style="42" bestFit="1" customWidth="1"/>
    <col min="15619" max="15619" width="40.7109375" style="42" customWidth="1"/>
    <col min="15620" max="15623" width="10.7109375" style="42" customWidth="1"/>
    <col min="15624" max="15873" width="11.42578125" style="42"/>
    <col min="15874" max="15874" width="5.140625" style="42" bestFit="1" customWidth="1"/>
    <col min="15875" max="15875" width="40.7109375" style="42" customWidth="1"/>
    <col min="15876" max="15879" width="10.7109375" style="42" customWidth="1"/>
    <col min="15880" max="16129" width="11.42578125" style="42"/>
    <col min="16130" max="16130" width="5.140625" style="42" bestFit="1" customWidth="1"/>
    <col min="16131" max="16131" width="40.7109375" style="42" customWidth="1"/>
    <col min="16132" max="16135" width="10.7109375" style="42" customWidth="1"/>
    <col min="16136" max="16384" width="11.42578125" style="42"/>
  </cols>
  <sheetData>
    <row r="1" spans="1:7" s="37" customFormat="1" ht="25.5" x14ac:dyDescent="0.2">
      <c r="A1" s="81" t="s">
        <v>51</v>
      </c>
      <c r="B1" s="181" t="s">
        <v>52</v>
      </c>
      <c r="C1" s="182"/>
      <c r="D1" s="36" t="s">
        <v>13</v>
      </c>
      <c r="E1" s="36" t="s">
        <v>12</v>
      </c>
      <c r="F1" s="36" t="s">
        <v>70</v>
      </c>
      <c r="G1" s="93" t="s">
        <v>71</v>
      </c>
    </row>
    <row r="2" spans="1:7" s="38" customFormat="1" x14ac:dyDescent="0.2">
      <c r="A2" s="80"/>
      <c r="D2" s="39"/>
      <c r="E2" s="39"/>
      <c r="F2" s="39"/>
      <c r="G2" s="39"/>
    </row>
    <row r="3" spans="1:7" x14ac:dyDescent="0.2">
      <c r="A3" s="80" t="s">
        <v>192</v>
      </c>
      <c r="B3" s="178" t="s">
        <v>137</v>
      </c>
      <c r="C3" s="178"/>
    </row>
    <row r="4" spans="1:7" x14ac:dyDescent="0.2">
      <c r="B4" s="79"/>
      <c r="C4" s="79"/>
    </row>
    <row r="5" spans="1:7" s="40" customFormat="1" ht="25.5" customHeight="1" x14ac:dyDescent="0.2">
      <c r="A5" s="80" t="s">
        <v>9</v>
      </c>
      <c r="B5" s="178" t="s">
        <v>157</v>
      </c>
      <c r="C5" s="178"/>
      <c r="D5" s="41"/>
      <c r="E5" s="41"/>
      <c r="F5" s="41"/>
      <c r="G5" s="41"/>
    </row>
    <row r="6" spans="1:7" s="40" customFormat="1" x14ac:dyDescent="0.2">
      <c r="A6" s="80"/>
      <c r="B6" s="40" t="s">
        <v>77</v>
      </c>
      <c r="C6" s="125" t="s">
        <v>80</v>
      </c>
      <c r="D6" s="41"/>
      <c r="E6" s="41"/>
      <c r="F6" s="41"/>
      <c r="G6" s="41"/>
    </row>
    <row r="7" spans="1:7" s="40" customFormat="1" ht="40.5" customHeight="1" x14ac:dyDescent="0.2">
      <c r="A7" s="80"/>
      <c r="B7" s="178" t="s">
        <v>153</v>
      </c>
      <c r="C7" s="178"/>
      <c r="D7" s="41"/>
      <c r="E7" s="41"/>
      <c r="F7" s="41"/>
      <c r="G7" s="41"/>
    </row>
    <row r="8" spans="1:7" s="40" customFormat="1" ht="28.5" customHeight="1" x14ac:dyDescent="0.2">
      <c r="A8" s="80"/>
      <c r="B8" s="178" t="s">
        <v>138</v>
      </c>
      <c r="C8" s="178"/>
      <c r="D8" s="41"/>
      <c r="E8" s="41"/>
      <c r="F8" s="41"/>
      <c r="G8" s="41"/>
    </row>
    <row r="9" spans="1:7" s="40" customFormat="1" ht="25.5" customHeight="1" x14ac:dyDescent="0.2">
      <c r="A9" s="80"/>
      <c r="B9" s="178" t="s">
        <v>139</v>
      </c>
      <c r="C9" s="178"/>
      <c r="D9" s="41"/>
      <c r="E9" s="41"/>
      <c r="F9" s="41"/>
      <c r="G9" s="41"/>
    </row>
    <row r="10" spans="1:7" s="40" customFormat="1" x14ac:dyDescent="0.2">
      <c r="A10" s="80"/>
      <c r="B10" s="178" t="s">
        <v>140</v>
      </c>
      <c r="C10" s="178"/>
      <c r="D10" s="41"/>
      <c r="E10" s="41"/>
      <c r="F10" s="41"/>
      <c r="G10" s="41"/>
    </row>
    <row r="11" spans="1:7" s="40" customFormat="1" ht="27" customHeight="1" x14ac:dyDescent="0.2">
      <c r="A11" s="80"/>
      <c r="B11" s="178" t="s">
        <v>141</v>
      </c>
      <c r="C11" s="178"/>
      <c r="D11" s="41"/>
      <c r="E11" s="41"/>
      <c r="F11" s="41"/>
      <c r="G11" s="41"/>
    </row>
    <row r="12" spans="1:7" s="40" customFormat="1" ht="27" customHeight="1" x14ac:dyDescent="0.2">
      <c r="A12" s="80"/>
      <c r="B12" s="179" t="s">
        <v>142</v>
      </c>
      <c r="C12" s="179"/>
      <c r="D12" s="41"/>
      <c r="E12" s="41"/>
      <c r="F12" s="41"/>
      <c r="G12" s="41"/>
    </row>
    <row r="13" spans="1:7" s="40" customFormat="1" ht="27.75" customHeight="1" x14ac:dyDescent="0.2">
      <c r="A13" s="80"/>
      <c r="B13" s="178" t="s">
        <v>143</v>
      </c>
      <c r="C13" s="178"/>
      <c r="D13" s="41"/>
      <c r="E13" s="41"/>
      <c r="F13" s="41"/>
      <c r="G13" s="41"/>
    </row>
    <row r="14" spans="1:7" s="40" customFormat="1" ht="27.75" customHeight="1" x14ac:dyDescent="0.2">
      <c r="A14" s="80"/>
      <c r="B14" s="178" t="s">
        <v>145</v>
      </c>
      <c r="C14" s="178"/>
      <c r="D14" s="41"/>
      <c r="E14" s="41"/>
      <c r="F14" s="41"/>
      <c r="G14" s="41"/>
    </row>
    <row r="15" spans="1:7" s="40" customFormat="1" x14ac:dyDescent="0.2">
      <c r="A15" s="80"/>
      <c r="B15" s="178" t="s">
        <v>144</v>
      </c>
      <c r="C15" s="178"/>
      <c r="D15" s="41"/>
      <c r="E15" s="41"/>
      <c r="F15" s="41"/>
      <c r="G15" s="41"/>
    </row>
    <row r="16" spans="1:7" s="40" customFormat="1" ht="27.75" customHeight="1" x14ac:dyDescent="0.2">
      <c r="A16" s="80"/>
      <c r="B16" s="179" t="s">
        <v>290</v>
      </c>
      <c r="C16" s="178"/>
      <c r="D16" s="41"/>
      <c r="E16" s="41"/>
      <c r="F16" s="41"/>
      <c r="G16" s="41"/>
    </row>
    <row r="17" spans="1:7" s="40" customFormat="1" x14ac:dyDescent="0.2">
      <c r="A17" s="80"/>
      <c r="B17" s="180" t="s">
        <v>80</v>
      </c>
      <c r="C17" s="180"/>
      <c r="D17" s="41"/>
      <c r="E17" s="41"/>
      <c r="F17" s="41"/>
      <c r="G17" s="41"/>
    </row>
    <row r="18" spans="1:7" s="40" customFormat="1" ht="28.5" customHeight="1" x14ac:dyDescent="0.2">
      <c r="A18" s="80"/>
      <c r="B18" s="178" t="s">
        <v>293</v>
      </c>
      <c r="C18" s="178"/>
      <c r="D18" s="41"/>
      <c r="E18" s="41"/>
      <c r="F18" s="41"/>
      <c r="G18" s="41"/>
    </row>
    <row r="20" spans="1:7" s="40" customFormat="1" x14ac:dyDescent="0.2">
      <c r="A20" s="80"/>
      <c r="B20" s="20" t="s">
        <v>53</v>
      </c>
      <c r="C20" s="77"/>
      <c r="D20" s="123"/>
      <c r="E20" s="19" t="s">
        <v>20</v>
      </c>
      <c r="F20" s="124"/>
      <c r="G20" s="25">
        <f>D20*F20</f>
        <v>0</v>
      </c>
    </row>
    <row r="21" spans="1:7" s="40" customFormat="1" x14ac:dyDescent="0.2">
      <c r="A21" s="80"/>
      <c r="B21" s="20"/>
      <c r="C21" s="77"/>
      <c r="D21" s="19"/>
      <c r="E21" s="19"/>
      <c r="F21" s="19"/>
      <c r="G21" s="19"/>
    </row>
    <row r="22" spans="1:7" s="40" customFormat="1" x14ac:dyDescent="0.2">
      <c r="A22" s="80"/>
      <c r="B22" s="20" t="s">
        <v>54</v>
      </c>
      <c r="C22" s="77"/>
      <c r="D22" s="123"/>
      <c r="E22" s="19" t="s">
        <v>20</v>
      </c>
      <c r="F22" s="124"/>
      <c r="G22" s="25">
        <f>D22*F22</f>
        <v>0</v>
      </c>
    </row>
    <row r="25" spans="1:7" s="40" customFormat="1" ht="25.5" customHeight="1" x14ac:dyDescent="0.2">
      <c r="A25" s="80" t="s">
        <v>10</v>
      </c>
      <c r="B25" s="178" t="s">
        <v>157</v>
      </c>
      <c r="C25" s="178"/>
      <c r="D25" s="41"/>
      <c r="E25" s="41"/>
      <c r="F25" s="41"/>
      <c r="G25" s="41"/>
    </row>
    <row r="26" spans="1:7" s="40" customFormat="1" x14ac:dyDescent="0.2">
      <c r="A26" s="80"/>
      <c r="B26" s="40" t="s">
        <v>77</v>
      </c>
      <c r="C26" s="125" t="s">
        <v>80</v>
      </c>
      <c r="D26" s="41"/>
      <c r="E26" s="41"/>
      <c r="F26" s="41"/>
      <c r="G26" s="41"/>
    </row>
    <row r="27" spans="1:7" s="40" customFormat="1" x14ac:dyDescent="0.2">
      <c r="A27" s="80"/>
      <c r="B27" s="178" t="s">
        <v>81</v>
      </c>
      <c r="C27" s="178"/>
      <c r="D27" s="41"/>
      <c r="E27" s="41"/>
      <c r="F27" s="41"/>
      <c r="G27" s="41"/>
    </row>
    <row r="29" spans="1:7" s="40" customFormat="1" x14ac:dyDescent="0.2">
      <c r="A29" s="80"/>
      <c r="B29" s="20" t="s">
        <v>53</v>
      </c>
      <c r="C29" s="77"/>
      <c r="D29" s="123"/>
      <c r="E29" s="19" t="s">
        <v>20</v>
      </c>
      <c r="F29" s="124"/>
      <c r="G29" s="25">
        <f>D29*F29</f>
        <v>0</v>
      </c>
    </row>
    <row r="30" spans="1:7" s="40" customFormat="1" x14ac:dyDescent="0.2">
      <c r="A30" s="80"/>
      <c r="B30" s="20"/>
      <c r="C30" s="77"/>
      <c r="D30" s="19"/>
      <c r="E30" s="19"/>
      <c r="F30" s="19"/>
      <c r="G30" s="19"/>
    </row>
    <row r="31" spans="1:7" s="40" customFormat="1" x14ac:dyDescent="0.2">
      <c r="A31" s="80"/>
      <c r="B31" s="20" t="s">
        <v>54</v>
      </c>
      <c r="C31" s="77"/>
      <c r="D31" s="123"/>
      <c r="E31" s="19" t="s">
        <v>20</v>
      </c>
      <c r="F31" s="124"/>
      <c r="G31" s="25">
        <f>D31*F31</f>
        <v>0</v>
      </c>
    </row>
    <row r="34" spans="1:7" s="40" customFormat="1" ht="25.5" customHeight="1" x14ac:dyDescent="0.2">
      <c r="A34" s="80" t="s">
        <v>11</v>
      </c>
      <c r="B34" s="178" t="s">
        <v>157</v>
      </c>
      <c r="C34" s="178"/>
      <c r="D34" s="41"/>
      <c r="E34" s="41"/>
      <c r="F34" s="41"/>
      <c r="G34" s="41"/>
    </row>
    <row r="35" spans="1:7" s="40" customFormat="1" x14ac:dyDescent="0.2">
      <c r="A35" s="80"/>
      <c r="B35" s="40" t="s">
        <v>77</v>
      </c>
      <c r="C35" s="125" t="s">
        <v>80</v>
      </c>
      <c r="D35" s="41"/>
      <c r="E35" s="41"/>
      <c r="F35" s="41"/>
      <c r="G35" s="41"/>
    </row>
    <row r="36" spans="1:7" s="40" customFormat="1" x14ac:dyDescent="0.2">
      <c r="A36" s="80"/>
      <c r="B36" s="178" t="s">
        <v>81</v>
      </c>
      <c r="C36" s="178"/>
      <c r="D36" s="41"/>
      <c r="E36" s="41"/>
      <c r="F36" s="41"/>
      <c r="G36" s="41"/>
    </row>
    <row r="38" spans="1:7" s="40" customFormat="1" x14ac:dyDescent="0.2">
      <c r="A38" s="80"/>
      <c r="B38" s="20" t="s">
        <v>53</v>
      </c>
      <c r="C38" s="77"/>
      <c r="D38" s="123"/>
      <c r="E38" s="19" t="s">
        <v>20</v>
      </c>
      <c r="F38" s="124"/>
      <c r="G38" s="25">
        <f>D38*F38</f>
        <v>0</v>
      </c>
    </row>
    <row r="39" spans="1:7" s="40" customFormat="1" x14ac:dyDescent="0.2">
      <c r="A39" s="80"/>
      <c r="B39" s="20"/>
      <c r="C39" s="77"/>
      <c r="D39" s="19"/>
      <c r="E39" s="19"/>
      <c r="F39" s="19"/>
      <c r="G39" s="19"/>
    </row>
    <row r="40" spans="1:7" s="40" customFormat="1" x14ac:dyDescent="0.2">
      <c r="A40" s="80"/>
      <c r="B40" s="20" t="s">
        <v>54</v>
      </c>
      <c r="C40" s="77"/>
      <c r="D40" s="123"/>
      <c r="E40" s="19" t="s">
        <v>20</v>
      </c>
      <c r="F40" s="124"/>
      <c r="G40" s="25">
        <f>D40*F40</f>
        <v>0</v>
      </c>
    </row>
    <row r="43" spans="1:7" x14ac:dyDescent="0.2">
      <c r="A43" s="82" t="s">
        <v>268</v>
      </c>
      <c r="G43" s="75">
        <f>SUM(G2:G42)</f>
        <v>0</v>
      </c>
    </row>
  </sheetData>
  <mergeCells count="19">
    <mergeCell ref="B8:C8"/>
    <mergeCell ref="B9:C9"/>
    <mergeCell ref="B10:C10"/>
    <mergeCell ref="B11:C11"/>
    <mergeCell ref="B1:C1"/>
    <mergeCell ref="B3:C3"/>
    <mergeCell ref="B5:C5"/>
    <mergeCell ref="B7:C7"/>
    <mergeCell ref="B36:C36"/>
    <mergeCell ref="B12:C12"/>
    <mergeCell ref="B25:C25"/>
    <mergeCell ref="B27:C27"/>
    <mergeCell ref="B13:C13"/>
    <mergeCell ref="B14:C14"/>
    <mergeCell ref="B15:C15"/>
    <mergeCell ref="B18:C18"/>
    <mergeCell ref="B34:C34"/>
    <mergeCell ref="B16:C16"/>
    <mergeCell ref="B17:C17"/>
  </mergeCells>
  <pageMargins left="0.70866141732283472" right="0.70866141732283472" top="0.78740157480314965" bottom="0.78740157480314965" header="0.31496062992125984" footer="0.31496062992125984"/>
  <pageSetup paperSize="9" scale="95" fitToHeight="10" orientation="portrait" r:id="rId1"/>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Listen!$G$76:$G$79</xm:f>
          </x14:formula1>
          <xm:sqref>C6 C26 C35</xm:sqref>
        </x14:dataValidation>
        <x14:dataValidation type="list" allowBlank="1" showInputMessage="1" showErrorMessage="1">
          <x14:formula1>
            <xm:f>Listen!$B$76:$B$78</xm:f>
          </x14:formula1>
          <xm:sqref>B17</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11</vt:i4>
      </vt:variant>
    </vt:vector>
  </HeadingPairs>
  <TitlesOfParts>
    <vt:vector size="26" baseType="lpstr">
      <vt:lpstr>Ausschreibungstexte_Deckblatt</vt:lpstr>
      <vt:lpstr>Inhalt</vt:lpstr>
      <vt:lpstr>Vorbemerkungen</vt:lpstr>
      <vt:lpstr>Leistungsverzeichnis</vt:lpstr>
      <vt:lpstr>1Plansteine</vt:lpstr>
      <vt:lpstr>2Planelemente</vt:lpstr>
      <vt:lpstr>3Thermosteine</vt:lpstr>
      <vt:lpstr>4Planbauplatten</vt:lpstr>
      <vt:lpstr>5Innenwandplatten</vt:lpstr>
      <vt:lpstr>6Innenwandelemente</vt:lpstr>
      <vt:lpstr>7Systemtrennwände</vt:lpstr>
      <vt:lpstr>8Öffnungen</vt:lpstr>
      <vt:lpstr>9Aussenputz</vt:lpstr>
      <vt:lpstr>10Oberfläche innen</vt:lpstr>
      <vt:lpstr>Listen</vt:lpstr>
      <vt:lpstr>'7Systemtrennwände'!Druckbereich</vt:lpstr>
      <vt:lpstr>'10Oberfläche innen'!Drucktitel</vt:lpstr>
      <vt:lpstr>'1Plansteine'!Drucktitel</vt:lpstr>
      <vt:lpstr>'2Planelemente'!Drucktitel</vt:lpstr>
      <vt:lpstr>'3Thermosteine'!Drucktitel</vt:lpstr>
      <vt:lpstr>'4Planbauplatten'!Drucktitel</vt:lpstr>
      <vt:lpstr>'5Innenwandplatten'!Drucktitel</vt:lpstr>
      <vt:lpstr>'6Innenwandelemente'!Drucktitel</vt:lpstr>
      <vt:lpstr>'7Systemtrennwände'!Drucktitel</vt:lpstr>
      <vt:lpstr>'8Öffnungen'!Drucktitel</vt:lpstr>
      <vt:lpstr>'9Aussenputz'!Drucktitel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H+H Celcon GmbH</dc:creator>
  <cp:lastModifiedBy>Andreas Maaß</cp:lastModifiedBy>
  <cp:lastPrinted>2013-01-08T08:16:07Z</cp:lastPrinted>
  <dcterms:created xsi:type="dcterms:W3CDTF">2003-10-20T07:22:41Z</dcterms:created>
  <dcterms:modified xsi:type="dcterms:W3CDTF">2017-07-04T12:48:58Z</dcterms:modified>
</cp:coreProperties>
</file>